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f drive\Timesheets\"/>
    </mc:Choice>
  </mc:AlternateContent>
  <xr:revisionPtr revIDLastSave="0" documentId="13_ncr:1_{43783C42-A5A7-402E-AF75-81188579EFD3}" xr6:coauthVersionLast="41" xr6:coauthVersionMax="41" xr10:uidLastSave="{00000000-0000-0000-0000-000000000000}"/>
  <bookViews>
    <workbookView xWindow="52680" yWindow="1140" windowWidth="29040" windowHeight="15990"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7" l="1"/>
  <c r="G11" i="17"/>
  <c r="O52" i="17"/>
  <c r="N52" i="26"/>
  <c r="N51" i="26"/>
  <c r="N50" i="26"/>
  <c r="N49" i="26"/>
  <c r="N48" i="26"/>
  <c r="N47" i="26"/>
  <c r="N46" i="26"/>
  <c r="N45" i="26"/>
  <c r="I56" i="28"/>
  <c r="H56" i="28"/>
  <c r="G56" i="28"/>
  <c r="F56" i="28"/>
  <c r="E56" i="28"/>
  <c r="D56" i="28"/>
  <c r="C56" i="28"/>
  <c r="I56" i="27"/>
  <c r="H56" i="27"/>
  <c r="G56" i="27"/>
  <c r="F56" i="27"/>
  <c r="E56" i="27"/>
  <c r="D56" i="27"/>
  <c r="C56" i="27"/>
  <c r="I56" i="26"/>
  <c r="H56" i="26"/>
  <c r="G56" i="26"/>
  <c r="F56" i="26"/>
  <c r="E56" i="26"/>
  <c r="D56" i="26"/>
  <c r="C56" i="26"/>
  <c r="I56" i="25"/>
  <c r="H56" i="25"/>
  <c r="G56" i="25"/>
  <c r="F56" i="25"/>
  <c r="E56" i="25"/>
  <c r="D56" i="25"/>
  <c r="C56" i="25"/>
  <c r="I56" i="24"/>
  <c r="H56" i="24"/>
  <c r="G56" i="24"/>
  <c r="F56" i="24"/>
  <c r="E56" i="24"/>
  <c r="D56" i="24"/>
  <c r="C56" i="24"/>
  <c r="N52" i="23"/>
  <c r="N51" i="23"/>
  <c r="N50" i="23"/>
  <c r="N49" i="23"/>
  <c r="N48" i="23"/>
  <c r="N47" i="23"/>
  <c r="N46" i="23"/>
  <c r="N45" i="23"/>
  <c r="I56" i="23"/>
  <c r="H56" i="23"/>
  <c r="G56" i="23"/>
  <c r="F56" i="23"/>
  <c r="E56" i="23"/>
  <c r="D56" i="23"/>
  <c r="C56" i="23"/>
  <c r="H56" i="22" l="1"/>
  <c r="G56" i="22"/>
  <c r="F56" i="22"/>
  <c r="E56" i="22"/>
  <c r="D56" i="22"/>
  <c r="C56" i="22"/>
  <c r="I56" i="21" l="1"/>
  <c r="H56" i="21"/>
  <c r="G56" i="21"/>
  <c r="F56" i="21"/>
  <c r="E56" i="21"/>
  <c r="D56" i="21"/>
  <c r="C56" i="21"/>
  <c r="I56" i="20"/>
  <c r="H56" i="20"/>
  <c r="G56" i="20"/>
  <c r="F56" i="20"/>
  <c r="E56" i="20"/>
  <c r="D56" i="20"/>
  <c r="C56" i="20"/>
  <c r="H56" i="19"/>
  <c r="G56" i="19"/>
  <c r="H56" i="18"/>
  <c r="G56" i="18"/>
  <c r="H57" i="17"/>
  <c r="H9" i="28" s="1"/>
  <c r="H11" i="28" s="1"/>
  <c r="H55" i="28" s="1"/>
  <c r="H57" i="28" s="1"/>
  <c r="H56" i="17"/>
  <c r="G56" i="17"/>
  <c r="H55" i="17"/>
  <c r="G55" i="17"/>
  <c r="G57" i="17" s="1"/>
  <c r="I56" i="19"/>
  <c r="F56" i="19"/>
  <c r="E56" i="19"/>
  <c r="D56" i="19"/>
  <c r="C56" i="19"/>
  <c r="I56" i="18"/>
  <c r="F56" i="18"/>
  <c r="E56" i="18"/>
  <c r="D56" i="18"/>
  <c r="C56" i="18"/>
  <c r="I56" i="17"/>
  <c r="F56" i="17"/>
  <c r="E56" i="17"/>
  <c r="D56" i="17"/>
  <c r="C56" i="17"/>
  <c r="N52" i="18"/>
  <c r="N51" i="18"/>
  <c r="N50" i="18"/>
  <c r="N49" i="18"/>
  <c r="N48" i="18"/>
  <c r="N47" i="18"/>
  <c r="N46" i="18"/>
  <c r="N45" i="18"/>
  <c r="N52" i="17"/>
  <c r="N51" i="17"/>
  <c r="N50" i="17"/>
  <c r="N49" i="17"/>
  <c r="N48" i="17"/>
  <c r="N47" i="17"/>
  <c r="N46" i="17"/>
  <c r="N45" i="17"/>
  <c r="H9" i="18" l="1"/>
  <c r="H11" i="18" s="1"/>
  <c r="H55" i="18" s="1"/>
  <c r="G9" i="18"/>
  <c r="G11" i="18" s="1"/>
  <c r="G55" i="18" s="1"/>
  <c r="G9" i="28"/>
  <c r="G11" i="28" s="1"/>
  <c r="G55" i="28" s="1"/>
  <c r="G57" i="28" s="1"/>
  <c r="G57" i="18"/>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H57" i="18"/>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N51" i="21"/>
  <c r="N50" i="21"/>
  <c r="N21" i="25"/>
  <c r="I56" i="22"/>
  <c r="N45" i="21" l="1"/>
  <c r="N52" i="21" s="1"/>
  <c r="N49" i="21"/>
  <c r="N48" i="21"/>
  <c r="N47" i="21"/>
  <c r="N46" i="21"/>
  <c r="O36" i="17"/>
  <c r="J4" i="27" l="1"/>
  <c r="J4" i="26"/>
  <c r="O52" i="26" s="1"/>
  <c r="O36" i="27" l="1"/>
  <c r="N43" i="21"/>
  <c r="N15" i="17"/>
  <c r="N23" i="17"/>
  <c r="N16" i="17"/>
  <c r="N33" i="17"/>
  <c r="N32" i="17"/>
  <c r="N31" i="17"/>
  <c r="N30" i="17"/>
  <c r="N25" i="17"/>
  <c r="N24" i="17"/>
  <c r="N22" i="17"/>
  <c r="N21" i="17"/>
  <c r="N17" i="17"/>
  <c r="N14" i="17"/>
  <c r="N13" i="17"/>
  <c r="J4" i="28"/>
  <c r="E53" i="17" l="1"/>
  <c r="D53" i="17"/>
  <c r="C53" i="17"/>
  <c r="O20" i="17" l="1"/>
  <c r="O44" i="17"/>
  <c r="N22" i="23"/>
  <c r="N23" i="18"/>
  <c r="N41" i="18"/>
  <c r="B45" i="18" l="1"/>
  <c r="B43" i="18" s="1"/>
  <c r="B42" i="18" s="1"/>
  <c r="B41" i="18" s="1"/>
  <c r="B40" i="18" s="1"/>
  <c r="B39" i="18" s="1"/>
  <c r="B38" i="18" s="1"/>
  <c r="B37" i="18" s="1"/>
  <c r="B35" i="18" s="1"/>
  <c r="B34" i="18" s="1"/>
  <c r="B33" i="18" s="1"/>
  <c r="B32" i="18" s="1"/>
  <c r="B31" i="18" s="1"/>
  <c r="B30" i="18" s="1"/>
  <c r="B29" i="18" s="1"/>
  <c r="B27" i="18" s="1"/>
  <c r="B26" i="18" s="1"/>
  <c r="B25" i="18" s="1"/>
  <c r="B24" i="18" s="1"/>
  <c r="B23" i="18" s="1"/>
  <c r="B22" i="18" s="1"/>
  <c r="B21" i="18" s="1"/>
  <c r="N13" i="27" l="1"/>
  <c r="N41" i="25"/>
  <c r="N17" i="20"/>
  <c r="N13" i="26" l="1"/>
  <c r="O4" i="28" l="1"/>
  <c r="O4" i="27"/>
  <c r="B51" i="27" s="1"/>
  <c r="O4" i="26"/>
  <c r="B51" i="26" s="1"/>
  <c r="B49" i="26" s="1"/>
  <c r="B48" i="26" s="1"/>
  <c r="B47" i="26" s="1"/>
  <c r="B46" i="26" s="1"/>
  <c r="B45" i="26" s="1"/>
  <c r="O4" i="25"/>
  <c r="B51" i="25" s="1"/>
  <c r="B50" i="25" s="1"/>
  <c r="B49" i="25" s="1"/>
  <c r="B48" i="25" s="1"/>
  <c r="B46" i="25" s="1"/>
  <c r="O4" i="24"/>
  <c r="B51" i="24" s="1"/>
  <c r="O4" i="23"/>
  <c r="B51" i="23" s="1"/>
  <c r="B50" i="23" s="1"/>
  <c r="B48" i="23" s="1"/>
  <c r="O4" i="22"/>
  <c r="O4" i="21"/>
  <c r="B50" i="21" s="1"/>
  <c r="B49" i="21" s="1"/>
  <c r="B48" i="21" s="1"/>
  <c r="B47" i="21" s="1"/>
  <c r="B46" i="21" s="1"/>
  <c r="B45" i="21" s="1"/>
  <c r="O4" i="20"/>
  <c r="B51" i="20" s="1"/>
  <c r="B50" i="20" s="1"/>
  <c r="B49" i="20" s="1"/>
  <c r="B47" i="20" s="1"/>
  <c r="B46" i="20" s="1"/>
  <c r="O4" i="19"/>
  <c r="B45" i="19" s="1"/>
  <c r="B43" i="19" s="1"/>
  <c r="O4" i="18"/>
  <c r="B51" i="18" s="1"/>
  <c r="B49" i="18" s="1"/>
  <c r="B51" i="28" l="1"/>
  <c r="B50" i="28" s="1"/>
  <c r="B49" i="28" s="1"/>
  <c r="B47" i="28" s="1"/>
  <c r="B46" i="28" s="1"/>
  <c r="B45" i="17" l="1"/>
  <c r="D11" i="17"/>
  <c r="N14" i="26" l="1"/>
  <c r="N18" i="24" l="1"/>
  <c r="N17" i="24"/>
  <c r="N13" i="23" l="1"/>
  <c r="N13" i="21"/>
  <c r="N14" i="21"/>
  <c r="N15" i="21"/>
  <c r="F11" i="17"/>
  <c r="F55" i="17" s="1"/>
  <c r="C11" i="17"/>
  <c r="A4" i="28" l="1"/>
  <c r="A4" i="27"/>
  <c r="A4" i="26"/>
  <c r="J4" i="25"/>
  <c r="O20" i="25" s="1"/>
  <c r="A4" i="25"/>
  <c r="J4" i="24"/>
  <c r="A4" i="24"/>
  <c r="A4" i="23"/>
  <c r="A4" i="22"/>
  <c r="J4" i="23"/>
  <c r="O52" i="23" s="1"/>
  <c r="J4" i="22"/>
  <c r="O20" i="22" s="1"/>
  <c r="J4" i="21"/>
  <c r="J4" i="20"/>
  <c r="J4" i="19"/>
  <c r="J4" i="18"/>
  <c r="O52" i="18" s="1"/>
  <c r="N2" i="18"/>
  <c r="N2" i="19" s="1"/>
  <c r="N2" i="20" s="1"/>
  <c r="N2" i="21" s="1"/>
  <c r="N2" i="22" s="1"/>
  <c r="N2" i="23" s="1"/>
  <c r="N2" i="24" s="1"/>
  <c r="A4" i="21"/>
  <c r="A4" i="20"/>
  <c r="A4" i="19"/>
  <c r="A4" i="18"/>
  <c r="O36" i="20" l="1"/>
  <c r="D53" i="27"/>
  <c r="D53" i="26"/>
  <c r="D53" i="20"/>
  <c r="O28" i="20" s="1"/>
  <c r="C53" i="19"/>
  <c r="D53" i="19"/>
  <c r="C53" i="23"/>
  <c r="D53" i="23"/>
  <c r="C53" i="24"/>
  <c r="D53" i="24"/>
  <c r="D53" i="28"/>
  <c r="O44" i="28" s="1"/>
  <c r="C53" i="21"/>
  <c r="D53" i="21"/>
  <c r="O52" i="21" s="1"/>
  <c r="D53" i="25"/>
  <c r="C53" i="18"/>
  <c r="D53" i="18"/>
  <c r="C53" i="22"/>
  <c r="D53" i="22"/>
  <c r="O20" i="20"/>
  <c r="C53" i="20"/>
  <c r="O44" i="19"/>
  <c r="N2" i="25"/>
  <c r="C53" i="25" s="1"/>
  <c r="O20" i="21"/>
  <c r="O20" i="24"/>
  <c r="O20" i="27"/>
  <c r="O44" i="27" l="1"/>
  <c r="O28" i="27"/>
  <c r="N2" i="26"/>
  <c r="C53" i="26" s="1"/>
  <c r="O36" i="19"/>
  <c r="O28" i="19"/>
  <c r="O20" i="19"/>
  <c r="O44" i="20"/>
  <c r="O44" i="21"/>
  <c r="O36" i="21"/>
  <c r="O28" i="21"/>
  <c r="O28" i="22"/>
  <c r="O36" i="22"/>
  <c r="O44" i="22"/>
  <c r="O44" i="23"/>
  <c r="O36" i="23"/>
  <c r="O28"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O28"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N15" i="24"/>
  <c r="N14" i="24"/>
  <c r="N13"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B14" i="23" s="1"/>
  <c r="B13" i="23" s="1"/>
  <c r="N42" i="23"/>
  <c r="N41" i="23"/>
  <c r="N40" i="23"/>
  <c r="N39" i="23"/>
  <c r="N38" i="23"/>
  <c r="N37" i="23"/>
  <c r="N35" i="23"/>
  <c r="N34" i="23"/>
  <c r="N33" i="23"/>
  <c r="N32" i="23"/>
  <c r="N31" i="23"/>
  <c r="N30" i="23"/>
  <c r="N29" i="23"/>
  <c r="N27" i="23"/>
  <c r="N26" i="23"/>
  <c r="N25" i="23"/>
  <c r="N24" i="23"/>
  <c r="N23" i="23"/>
  <c r="N21" i="23"/>
  <c r="N19" i="23"/>
  <c r="N18" i="23"/>
  <c r="N17" i="23"/>
  <c r="N16" i="23"/>
  <c r="N15" i="23"/>
  <c r="N14"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7"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3" i="20"/>
  <c r="B42" i="20" s="1"/>
  <c r="B41" i="20" s="1"/>
  <c r="B40" i="20" s="1"/>
  <c r="B39" i="20" s="1"/>
  <c r="B38" i="20" s="1"/>
  <c r="B37" i="20" s="1"/>
  <c r="B35" i="20" s="1"/>
  <c r="B34" i="20" s="1"/>
  <c r="B33" i="20" s="1"/>
  <c r="B32" i="20" s="1"/>
  <c r="B31" i="20" s="1"/>
  <c r="B30" i="20" s="1"/>
  <c r="B29" i="20" s="1"/>
  <c r="B27" i="20" s="1"/>
  <c r="B26" i="20" s="1"/>
  <c r="B25" i="20" s="1"/>
  <c r="B24" i="20" s="1"/>
  <c r="B23" i="20" s="1"/>
  <c r="B22" i="20" s="1"/>
  <c r="B21" i="20" s="1"/>
  <c r="B19" i="20" s="1"/>
  <c r="B18" i="20" s="1"/>
  <c r="B17" i="20" s="1"/>
  <c r="B16" i="20" s="1"/>
  <c r="B15" i="20" s="1"/>
  <c r="B14" i="20" s="1"/>
  <c r="B13" i="20" s="1"/>
  <c r="N42" i="20"/>
  <c r="N41" i="20"/>
  <c r="N40" i="20"/>
  <c r="N39" i="20"/>
  <c r="N38" i="20"/>
  <c r="N37" i="20"/>
  <c r="N35" i="20"/>
  <c r="N34" i="20"/>
  <c r="N33" i="20"/>
  <c r="N32" i="20"/>
  <c r="N31" i="20"/>
  <c r="N30" i="20"/>
  <c r="N29" i="20"/>
  <c r="N27" i="20"/>
  <c r="N26" i="20"/>
  <c r="N25"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B16" i="17" s="1"/>
  <c r="B15" i="17" s="1"/>
  <c r="N43" i="17"/>
  <c r="N42" i="17"/>
  <c r="N41" i="17"/>
  <c r="N40" i="17"/>
  <c r="N39" i="17"/>
  <c r="N38" i="17"/>
  <c r="N37" i="17"/>
  <c r="N35" i="17"/>
  <c r="N34" i="17"/>
  <c r="N29" i="17"/>
  <c r="N27" i="17"/>
  <c r="N26" i="17"/>
  <c r="N19" i="17"/>
  <c r="N18" i="17"/>
  <c r="I11" i="17"/>
  <c r="I55" i="17" s="1"/>
  <c r="I57" i="17" s="1"/>
  <c r="I9" i="18" s="1"/>
  <c r="E11" i="17"/>
  <c r="B29" i="27" l="1"/>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O20" i="23"/>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C55" i="17" l="1"/>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<sst xmlns="http://schemas.openxmlformats.org/spreadsheetml/2006/main" count="1634" uniqueCount="229">
  <si>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</si>
  <si>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</si>
  <si>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</si>
  <si>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</si>
  <si>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</si>
  <si>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</si>
  <si>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</si>
  <si>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</si>
  <si>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</si>
  <si>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</si>
  <si>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</si>
  <si>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</si>
  <si>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</si>
  <si>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</si>
  <si>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</si>
  <si>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</si>
  <si>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</si>
  <si>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</si>
  <si>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</si>
  <si>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</si>
  <si>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</si>
  <si>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</si>
  <si>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</si>
  <si>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</si>
  <si>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</si>
  <si>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</si>
  <si>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</si>
  <si>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</si>
  <si>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</si>
  <si>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</si>
  <si>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</si>
  <si>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</si>
  <si>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</si>
  <si>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</si>
  <si>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</si>
  <si>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</si>
  <si>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</si>
  <si>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</si>
  <si>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</si>
  <si>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</si>
  <si>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</si>
  <si>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</si>
  <si>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</si>
  <si>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</si>
  <si>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</si>
  <si>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</si>
  <si>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</si>
  <si>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</si>
  <si>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</si>
  <si>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</si>
  <si>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</si>
  <si>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</si>
  <si>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</si>
  <si>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</si>
  <si>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</si>
  <si>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</si>
  <si>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</si>
  <si>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</si>
  <si>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r>
      <t>Total Hours Worked is Wrong</t>
    </r>
    <r>
      <rPr>
        <sz val="9"/>
        <color theme="1"/>
        <rFont val="Arial"/>
        <family val="2"/>
      </rPr>
      <t xml:space="preserve"> - Make sure the AM or PM in columns H - K is correct</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</si>
  <si>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</si>
  <si>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</si>
  <si>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</si>
  <si>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</si>
  <si>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</si>
  <si>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</si>
  <si>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</si>
  <si>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</si>
  <si>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</si>
  <si>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</si>
  <si>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</si>
  <si>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</si>
  <si>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</si>
  <si>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</si>
  <si>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</si>
  <si>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</si>
  <si>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</si>
  <si>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</si>
  <si>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</si>
  <si>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</si>
  <si>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</si>
  <si>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</si>
  <si>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</si>
  <si>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</si>
  <si>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</si>
  <si>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</si>
  <si>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</si>
  <si>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</si>
  <si>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</si>
  <si>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</si>
  <si>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</si>
  <si>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</si>
  <si>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</si>
  <si>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</si>
  <si>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</si>
  <si>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</si>
  <si>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</si>
  <si>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</si>
  <si>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</si>
  <si>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</si>
  <si>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</si>
  <si>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A-G4 and enter your name.</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</si>
  <si>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</si>
  <si>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</si>
  <si>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</si>
  <si>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</si>
  <si>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</si>
  <si>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</si>
  <si>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</si>
  <si>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</si>
  <si>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</si>
  <si>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</si>
  <si>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</si>
  <si>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</si>
  <si>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</si>
  <si>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</si>
  <si>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</si>
  <si>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</si>
  <si>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</si>
  <si>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</si>
  <si>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</si>
  <si>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</si>
  <si>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</si>
  <si>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</si>
  <si>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</si>
  <si>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</si>
  <si>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</si>
  <si>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</si>
  <si>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</si>
  <si>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</si>
  <si>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</si>
  <si>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Table To Calculate Dates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</si>
  <si>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</si>
  <si>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</si>
  <si>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</si>
  <si>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</si>
  <si>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</si>
  <si>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</si>
  <si>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</si>
  <si>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</si>
  <si>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Hours Worked Per Week:  (January only) </t>
    </r>
    <r>
      <rPr>
        <sz val="9"/>
        <rFont val="Arial"/>
        <family val="2"/>
      </rPr>
      <t xml:space="preserve">Go to CELL H-J4.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H-J4.  If your Hours Worked Per Week are not listed on the TABLE tab, please contact Debbie Tant for further help.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</si>
  <si>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</si>
  <si>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</si>
  <si>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rPr>
        <b/>
        <sz val="8"/>
        <rFont val="Arial"/>
        <family val="2"/>
      </rPr>
      <t>DO</t>
    </r>
    <r>
      <rPr>
        <sz val="8"/>
        <rFont val="Arial"/>
        <family val="2"/>
      </rPr>
      <t xml:space="preserve"> enter leave taken for April 30th here.</t>
    </r>
  </si>
  <si>
    <r>
      <t xml:space="preserve">Do </t>
    </r>
    <r>
      <rPr>
        <b/>
        <sz val="8"/>
        <rFont val="Arial"/>
        <family val="2"/>
      </rPr>
      <t>NOT</t>
    </r>
    <r>
      <rPr>
        <sz val="8"/>
        <rFont val="Arial"/>
        <family val="2"/>
      </rPr>
      <t xml:space="preserve"> enter time worked for April 30th  here.</t>
    </r>
  </si>
  <si>
    <t>Enter time worked for April 30th  here.</t>
  </si>
  <si>
    <r>
      <t>Do</t>
    </r>
    <r>
      <rPr>
        <b/>
        <sz val="8"/>
        <rFont val="Arial"/>
        <family val="2"/>
      </rPr>
      <t xml:space="preserve"> NOT</t>
    </r>
    <r>
      <rPr>
        <sz val="8"/>
        <rFont val="Arial"/>
        <family val="2"/>
      </rPr>
      <t xml:space="preserve"> enter leave taken April 30th on this month's sheet.</t>
    </r>
  </si>
  <si>
    <r>
      <rPr>
        <b/>
        <sz val="8"/>
        <rFont val="Arial"/>
        <family val="2"/>
      </rPr>
      <t>DO</t>
    </r>
    <r>
      <rPr>
        <sz val="8"/>
        <rFont val="Arial"/>
        <family val="2"/>
      </rPr>
      <t xml:space="preserve"> enter leave taken for December 31st here.</t>
    </r>
  </si>
  <si>
    <r>
      <rPr>
        <b/>
        <sz val="8"/>
        <rFont val="Arial"/>
        <family val="2"/>
      </rPr>
      <t>DO</t>
    </r>
    <r>
      <rPr>
        <sz val="8"/>
        <rFont val="Arial"/>
        <family val="2"/>
      </rPr>
      <t xml:space="preserve"> enter them on </t>
    </r>
    <r>
      <rPr>
        <b/>
        <sz val="8"/>
        <rFont val="Arial"/>
        <family val="2"/>
      </rPr>
      <t>next</t>
    </r>
    <r>
      <rPr>
        <sz val="8"/>
        <rFont val="Arial"/>
        <family val="2"/>
      </rPr>
      <t xml:space="preserve"> year's timesheet.</t>
    </r>
  </si>
  <si>
    <r>
      <t xml:space="preserve">Do </t>
    </r>
    <r>
      <rPr>
        <b/>
        <sz val="8"/>
        <rFont val="Arial"/>
        <family val="2"/>
      </rPr>
      <t>NOT</t>
    </r>
    <r>
      <rPr>
        <sz val="8"/>
        <rFont val="Arial"/>
        <family val="2"/>
      </rPr>
      <t xml:space="preserve"> enter time worked for December 31st here</t>
    </r>
  </si>
  <si>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</si>
  <si>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r>
      <rPr>
        <b/>
        <sz val="8"/>
        <rFont val="Arial"/>
        <family val="2"/>
      </rPr>
      <t>DO</t>
    </r>
    <r>
      <rPr>
        <sz val="8"/>
        <rFont val="Arial"/>
        <family val="2"/>
      </rPr>
      <t xml:space="preserve"> enter leave taken for April 29th here.</t>
    </r>
  </si>
  <si>
    <r>
      <t xml:space="preserve">Do </t>
    </r>
    <r>
      <rPr>
        <b/>
        <sz val="8"/>
        <rFont val="Arial"/>
        <family val="2"/>
      </rPr>
      <t>NOT</t>
    </r>
    <r>
      <rPr>
        <sz val="8"/>
        <rFont val="Arial"/>
        <family val="2"/>
      </rPr>
      <t xml:space="preserve"> enter time worked for April 29th  here.</t>
    </r>
  </si>
  <si>
    <r>
      <t>Do</t>
    </r>
    <r>
      <rPr>
        <b/>
        <sz val="8"/>
        <rFont val="Arial"/>
        <family val="2"/>
      </rPr>
      <t xml:space="preserve"> NOT</t>
    </r>
    <r>
      <rPr>
        <sz val="8"/>
        <rFont val="Arial"/>
        <family val="2"/>
      </rPr>
      <t xml:space="preserve"> enter leave taken April 29th on this month's sheet.</t>
    </r>
  </si>
  <si>
    <t>Enter time worked for April 29th  here.</t>
  </si>
  <si>
    <r>
      <rPr>
        <b/>
        <sz val="8"/>
        <rFont val="Arial"/>
        <family val="2"/>
      </rPr>
      <t>DO</t>
    </r>
    <r>
      <rPr>
        <sz val="8"/>
        <rFont val="Arial"/>
        <family val="2"/>
      </rPr>
      <t xml:space="preserve"> enter leave taken for December 30th here.</t>
    </r>
  </si>
  <si>
    <r>
      <t xml:space="preserve">Do </t>
    </r>
    <r>
      <rPr>
        <b/>
        <sz val="8"/>
        <rFont val="Arial"/>
        <family val="2"/>
      </rPr>
      <t>NOT</t>
    </r>
    <r>
      <rPr>
        <sz val="8"/>
        <rFont val="Arial"/>
        <family val="2"/>
      </rPr>
      <t xml:space="preserve"> enter time worked for December 30th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</si>
  <si>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30th here</t>
    </r>
  </si>
  <si>
    <r>
      <rPr>
        <b/>
        <sz val="8"/>
        <rFont val="Arial"/>
        <family val="2"/>
      </rPr>
      <t>DO</t>
    </r>
    <r>
      <rPr>
        <sz val="8"/>
        <rFont val="Arial"/>
        <family val="2"/>
      </rPr>
      <t xml:space="preserve"> enter time worked for September 30th here.</t>
    </r>
  </si>
  <si>
    <r>
      <t xml:space="preserve">Do </t>
    </r>
    <r>
      <rPr>
        <b/>
        <sz val="8"/>
        <rFont val="Arial"/>
        <family val="2"/>
      </rPr>
      <t>NOT</t>
    </r>
    <r>
      <rPr>
        <sz val="8"/>
        <rFont val="Arial"/>
        <family val="2"/>
      </rPr>
      <t xml:space="preserve"> enter time worked for September 30th  here.</t>
    </r>
  </si>
  <si>
    <r>
      <rPr>
        <b/>
        <sz val="8"/>
        <rFont val="Arial"/>
        <family val="2"/>
      </rPr>
      <t>DO</t>
    </r>
    <r>
      <rPr>
        <sz val="8"/>
        <rFont val="Arial"/>
        <family val="2"/>
      </rPr>
      <t xml:space="preserve"> enter leave taken for September 30th here.</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</si>
  <si>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</si>
  <si>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</si>
  <si>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</si>
  <si>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Rev. 12/19</t>
  </si>
  <si>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</si>
  <si>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</si>
  <si>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r>
      <t xml:space="preserve">Do </t>
    </r>
    <r>
      <rPr>
        <b/>
        <sz val="8"/>
        <rFont val="Arial"/>
        <family val="2"/>
      </rPr>
      <t>NOT</t>
    </r>
    <r>
      <rPr>
        <sz val="8"/>
        <rFont val="Arial"/>
        <family val="2"/>
      </rPr>
      <t xml:space="preserve"> enter leave taken Dec. 30, 2019 on this month's sheet.</t>
    </r>
  </si>
  <si>
    <r>
      <t xml:space="preserve">Do </t>
    </r>
    <r>
      <rPr>
        <b/>
        <sz val="8"/>
        <rFont val="Arial"/>
        <family val="2"/>
      </rPr>
      <t>NOT</t>
    </r>
    <r>
      <rPr>
        <sz val="8"/>
        <rFont val="Arial"/>
        <family val="2"/>
      </rPr>
      <t xml:space="preserve"> enter leave taken Dec. 31, 2019 on this month's sheet.</t>
    </r>
  </si>
  <si>
    <r>
      <rPr>
        <b/>
        <sz val="8"/>
        <rFont val="Arial"/>
        <family val="2"/>
      </rPr>
      <t>DO</t>
    </r>
    <r>
      <rPr>
        <sz val="8"/>
        <rFont val="Arial"/>
        <family val="2"/>
      </rPr>
      <t xml:space="preserve"> enter time worked for Dec 30, 2019 here.</t>
    </r>
  </si>
  <si>
    <r>
      <rPr>
        <b/>
        <sz val="8"/>
        <rFont val="Arial"/>
        <family val="2"/>
      </rPr>
      <t>DO</t>
    </r>
    <r>
      <rPr>
        <sz val="8"/>
        <rFont val="Arial"/>
        <family val="2"/>
      </rPr>
      <t xml:space="preserve"> enter time worked for Dec 31, 2019 here.</t>
    </r>
  </si>
  <si>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</si>
  <si>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</si>
  <si>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r>
      <rPr>
        <b/>
        <sz val="8"/>
        <rFont val="Arial"/>
        <family val="2"/>
      </rPr>
      <t>DO</t>
    </r>
    <r>
      <rPr>
        <sz val="8"/>
        <rFont val="Arial"/>
        <family val="2"/>
      </rPr>
      <t xml:space="preserve">  enter leave taken for March 30th here.</t>
    </r>
  </si>
  <si>
    <r>
      <rPr>
        <b/>
        <sz val="8"/>
        <rFont val="Arial"/>
        <family val="2"/>
      </rPr>
      <t>DO</t>
    </r>
    <r>
      <rPr>
        <sz val="8"/>
        <rFont val="Arial"/>
        <family val="2"/>
      </rPr>
      <t xml:space="preserve">  enter leave taken for March 31st here.</t>
    </r>
  </si>
  <si>
    <r>
      <t xml:space="preserve">Do </t>
    </r>
    <r>
      <rPr>
        <b/>
        <sz val="8"/>
        <rFont val="Arial"/>
        <family val="2"/>
      </rPr>
      <t>NOT</t>
    </r>
    <r>
      <rPr>
        <sz val="8"/>
        <rFont val="Arial"/>
        <family val="2"/>
      </rPr>
      <t xml:space="preserve"> enter time worked for March 30th  here.</t>
    </r>
  </si>
  <si>
    <r>
      <t xml:space="preserve">Do </t>
    </r>
    <r>
      <rPr>
        <b/>
        <sz val="8"/>
        <rFont val="Arial"/>
        <family val="2"/>
      </rPr>
      <t>NOT</t>
    </r>
    <r>
      <rPr>
        <sz val="8"/>
        <rFont val="Arial"/>
        <family val="2"/>
      </rPr>
      <t xml:space="preserve"> enter time worked for March 31st  here.</t>
    </r>
  </si>
  <si>
    <t>Special Bonus FY 18</t>
  </si>
  <si>
    <t>Special Bonus FY 19-20</t>
  </si>
  <si>
    <t>SB 2018</t>
  </si>
  <si>
    <t>SB 19-20</t>
  </si>
  <si>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L-N2 (top right corner of worksheet) and enter your Length of Service (Months of Aggregate State Service).
If you do not know your Length of Service, refer to your Integrated HR/Payroll system Time Statement for the Period of December 1, 2018 - December 31, 2019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</si>
  <si>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t xml:space="preserve">Balance Forward:  (January only) Go to CELLS C9 - I9 and ENTER Balance Forward amounts in decimals from your December 2019 regular time record or December 2019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2019 was over 240 hours, you must subtract the hours over 240 and add them to your sick leave balance on your January worksheet.   If you are a part-time employee you will need to prorate the amount. </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</si>
  <si>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</si>
  <si>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</si>
  <si>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</si>
  <si>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</si>
  <si>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</si>
  <si>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</si>
  <si>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r>
      <rPr>
        <b/>
        <sz val="8"/>
        <rFont val="Arial"/>
        <family val="2"/>
      </rPr>
      <t>DO</t>
    </r>
    <r>
      <rPr>
        <sz val="8"/>
        <rFont val="Arial"/>
        <family val="2"/>
      </rPr>
      <t xml:space="preserve"> enter leave taken for April 28th here.</t>
    </r>
  </si>
  <si>
    <r>
      <rPr>
        <b/>
        <sz val="8"/>
        <rFont val="Arial"/>
        <family val="2"/>
      </rPr>
      <t>DO</t>
    </r>
    <r>
      <rPr>
        <sz val="8"/>
        <rFont val="Arial"/>
        <family val="2"/>
      </rPr>
      <t xml:space="preserve"> enter leave taken for April 27th here.</t>
    </r>
  </si>
  <si>
    <r>
      <t xml:space="preserve">Do </t>
    </r>
    <r>
      <rPr>
        <b/>
        <sz val="8"/>
        <rFont val="Arial"/>
        <family val="2"/>
      </rPr>
      <t>NOT</t>
    </r>
    <r>
      <rPr>
        <sz val="8"/>
        <rFont val="Arial"/>
        <family val="2"/>
      </rPr>
      <t xml:space="preserve"> enter time worked for April 28th  here.</t>
    </r>
  </si>
  <si>
    <r>
      <t xml:space="preserve">Do </t>
    </r>
    <r>
      <rPr>
        <b/>
        <sz val="8"/>
        <rFont val="Arial"/>
        <family val="2"/>
      </rPr>
      <t>NOT</t>
    </r>
    <r>
      <rPr>
        <sz val="8"/>
        <rFont val="Arial"/>
        <family val="2"/>
      </rPr>
      <t xml:space="preserve"> enter time worked for April 27th  here.</t>
    </r>
  </si>
  <si>
    <r>
      <t>Do</t>
    </r>
    <r>
      <rPr>
        <b/>
        <sz val="8"/>
        <rFont val="Arial"/>
        <family val="2"/>
      </rPr>
      <t xml:space="preserve"> NOT</t>
    </r>
    <r>
      <rPr>
        <sz val="8"/>
        <rFont val="Arial"/>
        <family val="2"/>
      </rPr>
      <t xml:space="preserve"> enter leave taken April 28th on this month's sheet.</t>
    </r>
  </si>
  <si>
    <r>
      <t>Do</t>
    </r>
    <r>
      <rPr>
        <b/>
        <sz val="8"/>
        <rFont val="Arial"/>
        <family val="2"/>
      </rPr>
      <t xml:space="preserve"> NOT</t>
    </r>
    <r>
      <rPr>
        <sz val="8"/>
        <rFont val="Arial"/>
        <family val="2"/>
      </rPr>
      <t xml:space="preserve"> enter leave taken April 27th on this month's sheet.</t>
    </r>
  </si>
  <si>
    <t>Enter time worked for April 27th  here.</t>
  </si>
  <si>
    <t>Enter time worked for April 28th  here.</t>
  </si>
  <si>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</si>
  <si>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</si>
  <si>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r>
      <rPr>
        <b/>
        <sz val="8"/>
        <rFont val="Arial"/>
        <family val="2"/>
      </rPr>
      <t>DO</t>
    </r>
    <r>
      <rPr>
        <sz val="8"/>
        <rFont val="Arial"/>
        <family val="2"/>
      </rPr>
      <t xml:space="preserve"> enter leave taken for June 29th here.</t>
    </r>
  </si>
  <si>
    <r>
      <rPr>
        <b/>
        <sz val="8"/>
        <rFont val="Arial"/>
        <family val="2"/>
      </rPr>
      <t>DO</t>
    </r>
    <r>
      <rPr>
        <sz val="8"/>
        <rFont val="Arial"/>
        <family val="2"/>
      </rPr>
      <t xml:space="preserve"> enter leave taken for June 30th here.</t>
    </r>
  </si>
  <si>
    <r>
      <t xml:space="preserve">Do </t>
    </r>
    <r>
      <rPr>
        <b/>
        <sz val="8"/>
        <rFont val="Arial"/>
        <family val="2"/>
      </rPr>
      <t>NOT</t>
    </r>
    <r>
      <rPr>
        <sz val="8"/>
        <rFont val="Arial"/>
        <family val="2"/>
      </rPr>
      <t xml:space="preserve"> enter time worked for June 29th  here.</t>
    </r>
  </si>
  <si>
    <r>
      <t xml:space="preserve">Do </t>
    </r>
    <r>
      <rPr>
        <b/>
        <sz val="8"/>
        <rFont val="Arial"/>
        <family val="2"/>
      </rPr>
      <t>NOT</t>
    </r>
    <r>
      <rPr>
        <sz val="8"/>
        <rFont val="Arial"/>
        <family val="2"/>
      </rPr>
      <t xml:space="preserve"> enter time worked for June 30th  here.</t>
    </r>
  </si>
  <si>
    <r>
      <t>Do</t>
    </r>
    <r>
      <rPr>
        <b/>
        <sz val="8"/>
        <rFont val="Arial"/>
        <family val="2"/>
      </rPr>
      <t xml:space="preserve"> NOT</t>
    </r>
    <r>
      <rPr>
        <sz val="8"/>
        <rFont val="Arial"/>
        <family val="2"/>
      </rPr>
      <t xml:space="preserve"> enter leave taken for June 29th on this month's sheet.</t>
    </r>
  </si>
  <si>
    <r>
      <t>Do</t>
    </r>
    <r>
      <rPr>
        <b/>
        <sz val="8"/>
        <rFont val="Arial"/>
        <family val="2"/>
      </rPr>
      <t xml:space="preserve"> NOT</t>
    </r>
    <r>
      <rPr>
        <sz val="8"/>
        <rFont val="Arial"/>
        <family val="2"/>
      </rPr>
      <t xml:space="preserve"> enter leave taken June 30th on this month's sheet.</t>
    </r>
  </si>
  <si>
    <t>Enter time worked for June 29th  here.</t>
  </si>
  <si>
    <t>Enter time worked for June 30th  here.</t>
  </si>
  <si>
    <r>
      <t xml:space="preserve">Do </t>
    </r>
    <r>
      <rPr>
        <b/>
        <sz val="8"/>
        <rFont val="Arial"/>
        <family val="2"/>
      </rPr>
      <t>NOT</t>
    </r>
    <r>
      <rPr>
        <sz val="8"/>
        <rFont val="Arial"/>
        <family val="2"/>
      </rPr>
      <t xml:space="preserve"> enter time worked for August 31st  here.</t>
    </r>
  </si>
  <si>
    <r>
      <rPr>
        <b/>
        <sz val="8"/>
        <rFont val="Arial"/>
        <family val="2"/>
      </rPr>
      <t>DO</t>
    </r>
    <r>
      <rPr>
        <sz val="8"/>
        <rFont val="Arial"/>
        <family val="2"/>
      </rPr>
      <t xml:space="preserve"> enter leave taken for August 31st here.</t>
    </r>
  </si>
  <si>
    <r>
      <rPr>
        <b/>
        <sz val="8"/>
        <rFont val="Arial"/>
        <family val="2"/>
      </rPr>
      <t>DO</t>
    </r>
    <r>
      <rPr>
        <sz val="8"/>
        <rFont val="Arial"/>
        <family val="2"/>
      </rPr>
      <t xml:space="preserve"> enter leave taken for September 29th here.</t>
    </r>
  </si>
  <si>
    <r>
      <rPr>
        <b/>
        <sz val="8"/>
        <rFont val="Arial"/>
        <family val="2"/>
      </rPr>
      <t>DO</t>
    </r>
    <r>
      <rPr>
        <sz val="8"/>
        <rFont val="Arial"/>
        <family val="2"/>
      </rPr>
      <t xml:space="preserve"> enter leave taken for September 28th here.</t>
    </r>
  </si>
  <si>
    <r>
      <t xml:space="preserve">Do </t>
    </r>
    <r>
      <rPr>
        <b/>
        <sz val="8"/>
        <rFont val="Arial"/>
        <family val="2"/>
      </rPr>
      <t>NOT</t>
    </r>
    <r>
      <rPr>
        <sz val="8"/>
        <rFont val="Arial"/>
        <family val="2"/>
      </rPr>
      <t xml:space="preserve"> enter time worked for September 28th  here.</t>
    </r>
  </si>
  <si>
    <r>
      <t xml:space="preserve">Do </t>
    </r>
    <r>
      <rPr>
        <b/>
        <sz val="8"/>
        <rFont val="Arial"/>
        <family val="2"/>
      </rPr>
      <t>NOT</t>
    </r>
    <r>
      <rPr>
        <sz val="8"/>
        <rFont val="Arial"/>
        <family val="2"/>
      </rPr>
      <t xml:space="preserve"> enter time worked for September 29th  here.</t>
    </r>
  </si>
  <si>
    <r>
      <t>Do</t>
    </r>
    <r>
      <rPr>
        <b/>
        <sz val="8"/>
        <rFont val="Arial"/>
        <family val="2"/>
      </rPr>
      <t xml:space="preserve"> NOT</t>
    </r>
    <r>
      <rPr>
        <sz val="8"/>
        <rFont val="Arial"/>
        <family val="2"/>
      </rPr>
      <t xml:space="preserve"> enter leave taken August 31st on this month's sheet.</t>
    </r>
  </si>
  <si>
    <t xml:space="preserve">The information on this timesheet is for your personal use.                                                                       
This timesheet does not interact with the Integrated HR/Payroll system, the official system of record.                                           </t>
  </si>
  <si>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28th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</si>
  <si>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29th here</t>
    </r>
  </si>
  <si>
    <r>
      <rPr>
        <b/>
        <sz val="8"/>
        <rFont val="Arial"/>
        <family val="2"/>
      </rPr>
      <t>DO</t>
    </r>
    <r>
      <rPr>
        <sz val="8"/>
        <rFont val="Arial"/>
        <family val="2"/>
      </rPr>
      <t xml:space="preserve"> enter time worked for September 28th here.</t>
    </r>
  </si>
  <si>
    <r>
      <rPr>
        <b/>
        <sz val="8"/>
        <rFont val="Arial"/>
        <family val="2"/>
      </rPr>
      <t>DO</t>
    </r>
    <r>
      <rPr>
        <sz val="8"/>
        <rFont val="Arial"/>
        <family val="2"/>
      </rPr>
      <t xml:space="preserve"> enter time worked for September 29th here.</t>
    </r>
  </si>
  <si>
    <r>
      <t xml:space="preserve">Do </t>
    </r>
    <r>
      <rPr>
        <b/>
        <sz val="8"/>
        <rFont val="Arial"/>
        <family val="2"/>
      </rPr>
      <t>NOT</t>
    </r>
    <r>
      <rPr>
        <sz val="8"/>
        <rFont val="Arial"/>
        <family val="2"/>
      </rPr>
      <t xml:space="preserve"> enter time worked for November 30th  here.</t>
    </r>
  </si>
  <si>
    <r>
      <rPr>
        <b/>
        <sz val="8"/>
        <rFont val="Arial"/>
        <family val="2"/>
      </rPr>
      <t>DO</t>
    </r>
    <r>
      <rPr>
        <sz val="8"/>
        <rFont val="Arial"/>
        <family val="2"/>
      </rPr>
      <t xml:space="preserve"> enter leave taken for November 30th here.</t>
    </r>
  </si>
  <si>
    <r>
      <rPr>
        <b/>
        <sz val="8"/>
        <rFont val="Arial"/>
        <family val="2"/>
      </rPr>
      <t>DO</t>
    </r>
    <r>
      <rPr>
        <sz val="8"/>
        <rFont val="Arial"/>
        <family val="2"/>
      </rPr>
      <t xml:space="preserve"> enter leave taken for December 29th here.</t>
    </r>
  </si>
  <si>
    <r>
      <t xml:space="preserve">Do </t>
    </r>
    <r>
      <rPr>
        <b/>
        <sz val="8"/>
        <rFont val="Arial"/>
        <family val="2"/>
      </rPr>
      <t>NOT</t>
    </r>
    <r>
      <rPr>
        <sz val="8"/>
        <rFont val="Arial"/>
        <family val="2"/>
      </rPr>
      <t xml:space="preserve"> enter time worked for December 29th here</t>
    </r>
  </si>
  <si>
    <t>Enter time worked for November 30th  here.</t>
  </si>
  <si>
    <r>
      <t>Do</t>
    </r>
    <r>
      <rPr>
        <b/>
        <sz val="8"/>
        <rFont val="Arial"/>
        <family val="2"/>
      </rPr>
      <t xml:space="preserve"> NOT</t>
    </r>
    <r>
      <rPr>
        <sz val="8"/>
        <rFont val="Arial"/>
        <family val="2"/>
      </rPr>
      <t xml:space="preserve"> enter leave taken November 30th on this month's sheet.</t>
    </r>
  </si>
  <si>
    <t>Enter time worked for August 31st  here.</t>
  </si>
  <si>
    <r>
      <t xml:space="preserve">Do </t>
    </r>
    <r>
      <rPr>
        <b/>
        <sz val="8"/>
        <rFont val="Arial"/>
        <family val="2"/>
      </rPr>
      <t>NOT</t>
    </r>
    <r>
      <rPr>
        <sz val="8"/>
        <rFont val="Arial"/>
        <family val="2"/>
      </rPr>
      <t xml:space="preserve"> enter leave taken for March 29th on this month's sheet.</t>
    </r>
  </si>
  <si>
    <r>
      <t xml:space="preserve">Do </t>
    </r>
    <r>
      <rPr>
        <b/>
        <sz val="8"/>
        <rFont val="Arial"/>
        <family val="2"/>
      </rPr>
      <t>NOT</t>
    </r>
    <r>
      <rPr>
        <sz val="8"/>
        <rFont val="Arial"/>
        <family val="2"/>
      </rPr>
      <t xml:space="preserve"> enter leave taken for March 30th on this month's sheet.</t>
    </r>
  </si>
  <si>
    <r>
      <rPr>
        <b/>
        <sz val="8"/>
        <rFont val="Arial"/>
        <family val="2"/>
      </rPr>
      <t>DO</t>
    </r>
    <r>
      <rPr>
        <sz val="8"/>
        <rFont val="Arial"/>
        <family val="2"/>
      </rPr>
      <t xml:space="preserve"> enter time worked for March 31st  here.</t>
    </r>
  </si>
  <si>
    <r>
      <rPr>
        <b/>
        <sz val="8"/>
        <rFont val="Arial"/>
        <family val="2"/>
      </rPr>
      <t>DO</t>
    </r>
    <r>
      <rPr>
        <sz val="8"/>
        <rFont val="Arial"/>
        <family val="2"/>
      </rPr>
      <t xml:space="preserve"> enter time worked for March 30th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</si>
</sst>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30"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
      <sz val="1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11">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5"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2" fontId="5" fillId="10" borderId="15"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4" fontId="5" fillId="0"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0" fontId="29" fillId="2" borderId="3" xfId="0" applyFont="1" applyFill="1" applyBorder="1" applyAlignment="1" applyProtection="1">
      <alignment horizontal="left"/>
      <protection locked="0"/>
    </xf>
    <xf numFmtId="0" fontId="29" fillId="2" borderId="5" xfId="0" applyFont="1" applyFill="1" applyBorder="1" applyAlignment="1" applyProtection="1">
      <alignment horizontal="center"/>
      <protection locked="0"/>
    </xf>
    <xf numFmtId="14" fontId="29" fillId="2" borderId="20" xfId="0" applyNumberFormat="1"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29" fillId="2" borderId="24" xfId="0" applyFont="1" applyFill="1" applyBorder="1" applyAlignment="1" applyProtection="1">
      <alignment horizontal="center"/>
      <protection locked="0"/>
    </xf>
    <xf numFmtId="14" fontId="29" fillId="2" borderId="6"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2" fillId="9" borderId="23" xfId="0" applyNumberFormat="1" applyFont="1" applyFill="1" applyBorder="1" applyAlignment="1" applyProtection="1"/>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2" fontId="5" fillId="9" borderId="23" xfId="0" applyNumberFormat="1" applyFont="1" applyFill="1" applyBorder="1" applyAlignment="1" applyProtection="1"/>
    <xf numFmtId="2" fontId="2" fillId="0" borderId="36" xfId="0" applyNumberFormat="1" applyFont="1" applyFill="1" applyBorder="1" applyProtection="1"/>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 fontId="5" fillId="7" borderId="2" xfId="0" applyNumberFormat="1" applyFont="1" applyFill="1" applyBorder="1" applyAlignment="1" applyProtection="1">
      <alignment horizontal="center"/>
      <protection hidden="1"/>
    </xf>
    <xf numFmtId="1" fontId="5" fillId="9" borderId="2" xfId="0" applyNumberFormat="1" applyFont="1" applyFill="1" applyBorder="1" applyAlignment="1" applyProtection="1">
      <alignment horizontal="center"/>
      <protection hidden="1"/>
    </xf>
    <xf numFmtId="165" fontId="5" fillId="9" borderId="2"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2" fontId="2" fillId="9" borderId="23" xfId="0" applyNumberFormat="1" applyFont="1" applyFill="1" applyBorder="1" applyAlignment="1" applyProtection="1">
      <alignment horizontal="right"/>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2" fontId="5" fillId="0" borderId="17" xfId="0" applyNumberFormat="1" applyFont="1" applyFill="1" applyBorder="1" applyAlignment="1" applyProtection="1">
      <protection hidden="1"/>
    </xf>
    <xf numFmtId="0" fontId="5" fillId="0" borderId="3" xfId="0" applyFont="1" applyFill="1" applyBorder="1" applyProtection="1">
      <protection locked="0"/>
    </xf>
    <xf numFmtId="164" fontId="5" fillId="1" borderId="0" xfId="0" applyNumberFormat="1" applyFont="1" applyFill="1" applyBorder="1" applyProtection="1">
      <protection locked="0"/>
    </xf>
    <xf numFmtId="2" fontId="5" fillId="7" borderId="15" xfId="0" applyNumberFormat="1" applyFont="1" applyFill="1" applyBorder="1" applyAlignment="1" applyProtection="1">
      <alignment horizontal="center"/>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0" fontId="6" fillId="0" borderId="20" xfId="0" applyFont="1" applyBorder="1" applyProtection="1">
      <protection locked="0"/>
    </xf>
    <xf numFmtId="18" fontId="5" fillId="7" borderId="2" xfId="0" applyNumberFormat="1" applyFont="1" applyFill="1" applyBorder="1" applyProtection="1">
      <protection locked="0"/>
    </xf>
    <xf numFmtId="0" fontId="6" fillId="7" borderId="0" xfId="0" applyFont="1" applyFill="1" applyProtection="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1" fillId="0" borderId="44" xfId="0" applyFont="1" applyBorder="1" applyAlignment="1" applyProtection="1">
      <alignment horizontal="center"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zoomScale="160" zoomScaleNormal="160" workbookViewId="0">
      <selection activeCell="A23" sqref="A23:B23"/>
    </sheetView>
  </sheetViews>
  <sheetFormatPr defaultColWidth="8.85546875" defaultRowHeight="12" x14ac:dyDescent="0.2"/>
  <cols>
    <col min="1" max="1" width="8.85546875" style="280"/>
    <col min="2" max="2" width="89.42578125" style="280" customWidth="1"/>
    <col min="3" max="16384" width="8.85546875" style="280"/>
  </cols>
  <sheetData>
    <row r="1" spans="1:2" ht="15" customHeight="1" x14ac:dyDescent="0.2">
      <c r="A1" s="360" t="s">
        <v>0</v>
      </c>
      <c r="B1" s="361"/>
    </row>
    <row r="2" spans="1:2" ht="93.6" customHeight="1" x14ac:dyDescent="0.2">
      <c r="A2" s="332" t="s">
        <v>138</v>
      </c>
      <c r="B2" s="333"/>
    </row>
    <row r="3" spans="1:2" ht="15" customHeight="1" x14ac:dyDescent="0.2">
      <c r="A3" s="348" t="s">
        <v>95</v>
      </c>
      <c r="B3" s="364"/>
    </row>
    <row r="4" spans="1:2" ht="26.25" customHeight="1" x14ac:dyDescent="0.2">
      <c r="A4" s="336" t="s">
        <v>108</v>
      </c>
      <c r="B4" s="337"/>
    </row>
    <row r="5" spans="1:2" ht="25.5" customHeight="1" x14ac:dyDescent="0.2">
      <c r="A5" s="367" t="s">
        <v>141</v>
      </c>
      <c r="B5" s="368"/>
    </row>
    <row r="6" spans="1:2" ht="69.75" customHeight="1" x14ac:dyDescent="0.2">
      <c r="A6" s="365" t="s">
        <v>131</v>
      </c>
      <c r="B6" s="366"/>
    </row>
    <row r="7" spans="1:2" ht="24.75" customHeight="1" x14ac:dyDescent="0.2">
      <c r="A7" s="348" t="s">
        <v>96</v>
      </c>
      <c r="B7" s="349"/>
    </row>
    <row r="8" spans="1:2" ht="90" customHeight="1" x14ac:dyDescent="0.2">
      <c r="A8" s="362" t="s">
        <v>180</v>
      </c>
      <c r="B8" s="363"/>
    </row>
    <row r="9" spans="1:2" x14ac:dyDescent="0.2">
      <c r="A9" s="362" t="s">
        <v>100</v>
      </c>
      <c r="B9" s="363"/>
    </row>
    <row r="10" spans="1:2" ht="63.75" customHeight="1" x14ac:dyDescent="0.2">
      <c r="A10" s="362" t="s">
        <v>139</v>
      </c>
      <c r="B10" s="363"/>
    </row>
    <row r="11" spans="1:2" ht="15" x14ac:dyDescent="0.25">
      <c r="A11" s="358" t="s">
        <v>110</v>
      </c>
      <c r="B11" s="359"/>
    </row>
    <row r="12" spans="1:2" x14ac:dyDescent="0.2">
      <c r="A12" s="348" t="s">
        <v>113</v>
      </c>
      <c r="B12" s="349"/>
    </row>
    <row r="13" spans="1:2" ht="84" customHeight="1" x14ac:dyDescent="0.2">
      <c r="A13" s="340" t="s">
        <v>181</v>
      </c>
      <c r="B13" s="341"/>
    </row>
    <row r="14" spans="1:2" ht="25.5" customHeight="1" x14ac:dyDescent="0.2">
      <c r="A14" s="352" t="s">
        <v>182</v>
      </c>
      <c r="B14" s="353"/>
    </row>
    <row r="15" spans="1:2" ht="67.5" customHeight="1" x14ac:dyDescent="0.2">
      <c r="A15" s="340" t="s">
        <v>183</v>
      </c>
      <c r="B15" s="341"/>
    </row>
    <row r="16" spans="1:2" x14ac:dyDescent="0.2">
      <c r="A16" s="354" t="s">
        <v>114</v>
      </c>
      <c r="B16" s="355"/>
    </row>
    <row r="17" spans="1:2" ht="69.75" customHeight="1" x14ac:dyDescent="0.2">
      <c r="A17" s="356" t="s">
        <v>135</v>
      </c>
      <c r="B17" s="357"/>
    </row>
    <row r="18" spans="1:2" ht="25.5" customHeight="1" x14ac:dyDescent="0.2">
      <c r="A18" s="346" t="s">
        <v>184</v>
      </c>
      <c r="B18" s="347"/>
    </row>
    <row r="19" spans="1:2" ht="29.25" customHeight="1" x14ac:dyDescent="0.2">
      <c r="A19" s="348" t="s">
        <v>117</v>
      </c>
      <c r="B19" s="349"/>
    </row>
    <row r="20" spans="1:2" ht="34.5" customHeight="1" x14ac:dyDescent="0.2">
      <c r="A20" s="350" t="s">
        <v>107</v>
      </c>
      <c r="B20" s="351"/>
    </row>
    <row r="21" spans="1:2" ht="37.5" customHeight="1" x14ac:dyDescent="0.2">
      <c r="A21" s="332" t="s">
        <v>185</v>
      </c>
      <c r="B21" s="333"/>
    </row>
    <row r="22" spans="1:2" ht="37.5" customHeight="1" x14ac:dyDescent="0.2">
      <c r="A22" s="332" t="s">
        <v>137</v>
      </c>
      <c r="B22" s="333"/>
    </row>
    <row r="23" spans="1:2" ht="111" customHeight="1" x14ac:dyDescent="0.2">
      <c r="A23" s="332" t="s">
        <v>186</v>
      </c>
      <c r="B23" s="333"/>
    </row>
    <row r="24" spans="1:2" ht="22.5" customHeight="1" x14ac:dyDescent="0.2">
      <c r="A24" s="334" t="s">
        <v>187</v>
      </c>
      <c r="B24" s="335"/>
    </row>
    <row r="25" spans="1:2" ht="26.25" customHeight="1" x14ac:dyDescent="0.2">
      <c r="A25" s="336" t="s">
        <v>97</v>
      </c>
      <c r="B25" s="337"/>
    </row>
    <row r="26" spans="1:2" ht="15" customHeight="1" x14ac:dyDescent="0.2">
      <c r="A26" s="342" t="s">
        <v>1</v>
      </c>
      <c r="B26" s="343"/>
    </row>
    <row r="27" spans="1:2" ht="15" customHeight="1" x14ac:dyDescent="0.2">
      <c r="A27" s="344" t="s">
        <v>116</v>
      </c>
      <c r="B27" s="345"/>
    </row>
    <row r="28" spans="1:2" ht="15" customHeight="1" x14ac:dyDescent="0.2">
      <c r="A28" s="338" t="s">
        <v>115</v>
      </c>
      <c r="B28" s="339"/>
    </row>
    <row r="29" spans="1:2" ht="77.25" customHeight="1" x14ac:dyDescent="0.2">
      <c r="A29" s="340" t="s">
        <v>132</v>
      </c>
      <c r="B29" s="341"/>
    </row>
    <row r="30" spans="1:2" ht="44.25" customHeight="1" x14ac:dyDescent="0.2">
      <c r="A30" s="324" t="s">
        <v>2</v>
      </c>
      <c r="B30" s="325"/>
    </row>
    <row r="31" spans="1:2" ht="48" hidden="1" customHeight="1" x14ac:dyDescent="0.2">
      <c r="A31" s="326"/>
      <c r="B31" s="327"/>
    </row>
    <row r="32" spans="1:2" ht="48" customHeight="1" x14ac:dyDescent="0.2">
      <c r="A32" s="328" t="s">
        <v>55</v>
      </c>
      <c r="B32" s="329"/>
    </row>
    <row r="33" spans="1:2" ht="62.25" customHeight="1" x14ac:dyDescent="0.2">
      <c r="A33" s="328" t="s">
        <v>56</v>
      </c>
      <c r="B33" s="329"/>
    </row>
    <row r="34" spans="1:2" ht="53.25" customHeight="1" x14ac:dyDescent="0.2">
      <c r="A34" s="328" t="s">
        <v>57</v>
      </c>
      <c r="B34" s="329"/>
    </row>
    <row r="35" spans="1:2" ht="83.25" customHeight="1" x14ac:dyDescent="0.2">
      <c r="A35" s="328" t="s">
        <v>161</v>
      </c>
      <c r="B35" s="329"/>
    </row>
    <row r="36" spans="1:2" ht="12.75" customHeight="1" x14ac:dyDescent="0.2">
      <c r="A36" s="328" t="s">
        <v>58</v>
      </c>
      <c r="B36" s="329"/>
    </row>
    <row r="37" spans="1:2" x14ac:dyDescent="0.2">
      <c r="A37" s="328" t="s">
        <v>134</v>
      </c>
      <c r="B37" s="329"/>
    </row>
    <row r="38" spans="1:2" ht="138.75" customHeight="1" x14ac:dyDescent="0.2">
      <c r="A38" s="328" t="s">
        <v>101</v>
      </c>
      <c r="B38" s="329"/>
    </row>
    <row r="39" spans="1:2" ht="45.75" customHeight="1" x14ac:dyDescent="0.2">
      <c r="A39" s="328" t="s">
        <v>73</v>
      </c>
      <c r="B39" s="329"/>
    </row>
    <row r="40" spans="1:2" ht="51" customHeight="1" x14ac:dyDescent="0.2">
      <c r="A40" s="328" t="s">
        <v>160</v>
      </c>
      <c r="B40" s="329"/>
    </row>
    <row r="41" spans="1:2" ht="24" customHeight="1" thickBot="1" x14ac:dyDescent="0.25">
      <c r="A41" s="330" t="s">
        <v>133</v>
      </c>
      <c r="B41" s="331"/>
    </row>
    <row r="42" spans="1:2" ht="15" customHeight="1" x14ac:dyDescent="0.2">
      <c r="A42" s="281"/>
    </row>
    <row r="43" spans="1:2" x14ac:dyDescent="0.2">
      <c r="A43" s="281"/>
    </row>
    <row r="44" spans="1:2" x14ac:dyDescent="0.2">
      <c r="A44" s="281"/>
    </row>
  </sheetData>
  <sheetProtection algorithmName="SHA-512" hashValue="z8c3Uou5Lp4ObzC6+bO1okJwvdoIWgXfyyCOpvLNmTEbAT70Oj2VjZGd5LGicLguf2hvROPj9x1CgKstl6hM8Q==" saltValue="L4I/IBUU9qcf34DXim08Yw==" spinCount="100000" sheet="1" objects="1" scenarios="1" selectLockedCells="1" selectUnlockedCells="1"/>
  <mergeCells count="40">
    <mergeCell ref="A11:B11"/>
    <mergeCell ref="A1:B1"/>
    <mergeCell ref="A7:B7"/>
    <mergeCell ref="A8:B8"/>
    <mergeCell ref="A9:B9"/>
    <mergeCell ref="A10:B10"/>
    <mergeCell ref="A2:B2"/>
    <mergeCell ref="A3:B3"/>
    <mergeCell ref="A4:B4"/>
    <mergeCell ref="A6:B6"/>
    <mergeCell ref="A5:B5"/>
    <mergeCell ref="A12:B12"/>
    <mergeCell ref="A13:B13"/>
    <mergeCell ref="A14:B14"/>
    <mergeCell ref="A16:B16"/>
    <mergeCell ref="A17:B17"/>
    <mergeCell ref="A15:B15"/>
    <mergeCell ref="A18:B18"/>
    <mergeCell ref="A19:B19"/>
    <mergeCell ref="A20:B20"/>
    <mergeCell ref="A21:B21"/>
    <mergeCell ref="A22:B22"/>
    <mergeCell ref="A23:B23"/>
    <mergeCell ref="A24:B24"/>
    <mergeCell ref="A25:B25"/>
    <mergeCell ref="A28:B28"/>
    <mergeCell ref="A29:B29"/>
    <mergeCell ref="A26:B26"/>
    <mergeCell ref="A27:B27"/>
    <mergeCell ref="A30:B31"/>
    <mergeCell ref="A32:B32"/>
    <mergeCell ref="A33:B33"/>
    <mergeCell ref="A41:B41"/>
    <mergeCell ref="A40:B40"/>
    <mergeCell ref="A39:B39"/>
    <mergeCell ref="A34:B34"/>
    <mergeCell ref="A35:B35"/>
    <mergeCell ref="A36:B36"/>
    <mergeCell ref="A37:B37"/>
    <mergeCell ref="A38:B38"/>
  </mergeCells>
  <pageMargins left="0.7" right="0.7" top="0.5" bottom="0.5" header="0.3" footer="0.3"/>
  <pageSetup scale="92"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activeCell="F54" sqref="F54:I54"/>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140625"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465">
        <f>May!N2+1</f>
        <v>5</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6</v>
      </c>
      <c r="N4" s="259" t="s">
        <v>88</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196</v>
      </c>
      <c r="B6" s="389"/>
      <c r="C6" s="389"/>
      <c r="D6" s="389"/>
      <c r="E6" s="389"/>
      <c r="F6" s="389"/>
      <c r="G6" s="389"/>
      <c r="H6" s="389"/>
      <c r="I6" s="390"/>
      <c r="J6" s="494" t="s">
        <v>99</v>
      </c>
      <c r="K6" s="457"/>
      <c r="L6" s="457"/>
      <c r="M6" s="457"/>
      <c r="N6" s="457"/>
      <c r="O6" s="458"/>
    </row>
    <row r="7" spans="1:15" ht="14.25"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99"/>
      <c r="K8" s="461"/>
      <c r="L8" s="461"/>
      <c r="M8" s="461"/>
      <c r="N8" s="461"/>
      <c r="O8" s="462"/>
    </row>
    <row r="9" spans="1:15" ht="14.25" x14ac:dyDescent="0.2">
      <c r="A9" s="122" t="s">
        <v>80</v>
      </c>
      <c r="B9" s="123"/>
      <c r="C9" s="260">
        <f>May!C57</f>
        <v>0</v>
      </c>
      <c r="D9" s="260">
        <f>May!D57</f>
        <v>0</v>
      </c>
      <c r="E9" s="260">
        <f>May!E57</f>
        <v>0</v>
      </c>
      <c r="F9" s="260">
        <f>May!F57</f>
        <v>0</v>
      </c>
      <c r="G9" s="260">
        <f>May!G57</f>
        <v>0</v>
      </c>
      <c r="H9" s="260">
        <f>May!H57</f>
        <v>0</v>
      </c>
      <c r="I9" s="261">
        <f>May!I57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122</v>
      </c>
    </row>
    <row r="13" spans="1:15" ht="14.25" x14ac:dyDescent="0.2">
      <c r="A13" s="130" t="s">
        <v>26</v>
      </c>
      <c r="B13" s="223">
        <f t="shared" ref="B13:B17" si="0">IF(B14=" "," ",IF(DAY(B14)=1," ",B14-1))</f>
        <v>1</v>
      </c>
      <c r="C13" s="131"/>
      <c r="D13" s="131"/>
      <c r="E13" s="131"/>
      <c r="F13" s="131"/>
      <c r="G13" s="131"/>
      <c r="H13" s="131"/>
      <c r="I13" s="132"/>
      <c r="J13" s="133"/>
      <c r="K13" s="134"/>
      <c r="L13" s="134"/>
      <c r="M13" s="134"/>
      <c r="N13" s="116">
        <f>ROUND(((M13-J13-(L13-K13))*24),2)</f>
        <v>0</v>
      </c>
      <c r="O13" s="316"/>
    </row>
    <row r="14" spans="1:15" ht="14.25" x14ac:dyDescent="0.2">
      <c r="A14" s="64" t="s">
        <v>27</v>
      </c>
      <c r="B14" s="223">
        <f t="shared" si="0"/>
        <v>2</v>
      </c>
      <c r="C14" s="65"/>
      <c r="D14" s="45"/>
      <c r="E14" s="45"/>
      <c r="F14" s="45"/>
      <c r="G14" s="131"/>
      <c r="H14" s="131"/>
      <c r="I14" s="61"/>
      <c r="J14" s="68"/>
      <c r="K14" s="66"/>
      <c r="L14" s="66"/>
      <c r="M14" s="66"/>
      <c r="N14" s="116">
        <f t="shared" ref="N14:N43" si="1">ROUND(((M14-J14-(L14-K14))*24),2)</f>
        <v>0</v>
      </c>
      <c r="O14" s="67"/>
    </row>
    <row r="15" spans="1:15" ht="14.25" x14ac:dyDescent="0.2">
      <c r="A15" s="64" t="s">
        <v>28</v>
      </c>
      <c r="B15" s="223">
        <f t="shared" si="0"/>
        <v>3</v>
      </c>
      <c r="C15" s="65"/>
      <c r="D15" s="45"/>
      <c r="E15" s="45"/>
      <c r="F15" s="45"/>
      <c r="G15" s="45"/>
      <c r="H15" s="45"/>
      <c r="I15" s="61"/>
      <c r="J15" s="68"/>
      <c r="K15" s="66"/>
      <c r="L15" s="66"/>
      <c r="M15" s="66"/>
      <c r="N15" s="116">
        <f t="shared" si="1"/>
        <v>0</v>
      </c>
      <c r="O15" s="67"/>
    </row>
    <row r="16" spans="1:15" ht="14.25" x14ac:dyDescent="0.2">
      <c r="A16" s="64" t="s">
        <v>29</v>
      </c>
      <c r="B16" s="223">
        <f t="shared" si="0"/>
        <v>4</v>
      </c>
      <c r="C16" s="65"/>
      <c r="D16" s="45"/>
      <c r="E16" s="45"/>
      <c r="F16" s="45"/>
      <c r="G16" s="131"/>
      <c r="H16" s="131"/>
      <c r="I16" s="61"/>
      <c r="J16" s="68"/>
      <c r="K16" s="66"/>
      <c r="L16" s="66"/>
      <c r="M16" s="66"/>
      <c r="N16" s="116">
        <f t="shared" si="1"/>
        <v>0</v>
      </c>
      <c r="O16" s="67"/>
    </row>
    <row r="17" spans="1:15" ht="14.25" x14ac:dyDescent="0.2">
      <c r="A17" s="64" t="s">
        <v>30</v>
      </c>
      <c r="B17" s="223">
        <f t="shared" si="0"/>
        <v>5</v>
      </c>
      <c r="C17" s="45"/>
      <c r="D17" s="45"/>
      <c r="E17" s="45"/>
      <c r="F17" s="45"/>
      <c r="G17" s="131"/>
      <c r="H17" s="131"/>
      <c r="I17" s="61"/>
      <c r="J17" s="68"/>
      <c r="K17" s="66"/>
      <c r="L17" s="66"/>
      <c r="M17" s="66"/>
      <c r="N17" s="116">
        <f t="shared" si="1"/>
        <v>0</v>
      </c>
      <c r="O17" s="67"/>
    </row>
    <row r="18" spans="1:15" ht="14.25" x14ac:dyDescent="0.2">
      <c r="A18" s="69" t="s">
        <v>31</v>
      </c>
      <c r="B18" s="222">
        <f>IF(B19=" "," ",IF(DAY(B19)=1," ",B19-1))</f>
        <v>6</v>
      </c>
      <c r="C18" s="70"/>
      <c r="D18" s="70"/>
      <c r="E18" s="70"/>
      <c r="F18" s="70"/>
      <c r="G18" s="70"/>
      <c r="H18" s="70"/>
      <c r="I18" s="71"/>
      <c r="J18" s="72"/>
      <c r="K18" s="73"/>
      <c r="L18" s="73"/>
      <c r="M18" s="73"/>
      <c r="N18" s="117">
        <f t="shared" si="1"/>
        <v>0</v>
      </c>
      <c r="O18" s="67"/>
    </row>
    <row r="19" spans="1:15" thickBot="1" x14ac:dyDescent="0.25">
      <c r="A19" s="69" t="s">
        <v>32</v>
      </c>
      <c r="B19" s="222">
        <f>IF(B21=" "," ",IF(DAY(B21)=1," ",B21-1))</f>
        <v>7</v>
      </c>
      <c r="C19" s="70"/>
      <c r="D19" s="70"/>
      <c r="E19" s="70"/>
      <c r="F19" s="70"/>
      <c r="G19" s="70"/>
      <c r="H19" s="70"/>
      <c r="I19" s="71"/>
      <c r="J19" s="74"/>
      <c r="K19" s="75"/>
      <c r="L19" s="75"/>
      <c r="M19" s="75"/>
      <c r="N19" s="117">
        <f t="shared" si="1"/>
        <v>0</v>
      </c>
      <c r="O19" s="56" t="s">
        <v>72</v>
      </c>
    </row>
    <row r="20" spans="1:15" thickBot="1" x14ac:dyDescent="0.25">
      <c r="A20" s="77"/>
      <c r="B20" s="78"/>
      <c r="C20" s="79"/>
      <c r="D20" s="79"/>
      <c r="E20" s="79"/>
      <c r="F20" s="79"/>
      <c r="G20" s="79"/>
      <c r="H20" s="79"/>
      <c r="I20" s="80"/>
      <c r="J20" s="82"/>
      <c r="K20" s="82"/>
      <c r="L20" s="82"/>
      <c r="M20" s="277" t="s">
        <v>136</v>
      </c>
      <c r="N20" s="118">
        <f>SUM(N13:N19)</f>
        <v>0</v>
      </c>
      <c r="O20" s="157">
        <f>J4</f>
        <v>0</v>
      </c>
    </row>
    <row r="21" spans="1:15" ht="14.25" x14ac:dyDescent="0.2">
      <c r="A21" s="64" t="s">
        <v>26</v>
      </c>
      <c r="B21" s="223">
        <f t="shared" ref="B21:B26" si="2">B22-1</f>
        <v>8</v>
      </c>
      <c r="C21" s="45"/>
      <c r="D21" s="45"/>
      <c r="E21" s="45"/>
      <c r="F21" s="45"/>
      <c r="G21" s="131"/>
      <c r="H21" s="131"/>
      <c r="I21" s="61"/>
      <c r="J21" s="68"/>
      <c r="K21" s="66"/>
      <c r="L21" s="66"/>
      <c r="M21" s="66"/>
      <c r="N21" s="116">
        <f t="shared" si="1"/>
        <v>0</v>
      </c>
      <c r="O21" s="83"/>
    </row>
    <row r="22" spans="1:15" ht="14.25" x14ac:dyDescent="0.2">
      <c r="A22" s="64" t="s">
        <v>27</v>
      </c>
      <c r="B22" s="223">
        <f t="shared" si="2"/>
        <v>9</v>
      </c>
      <c r="C22" s="45"/>
      <c r="D22" s="45" t="s">
        <v>17</v>
      </c>
      <c r="E22" s="45"/>
      <c r="F22" s="45"/>
      <c r="G22" s="131"/>
      <c r="H22" s="131"/>
      <c r="I22" s="61"/>
      <c r="J22" s="68"/>
      <c r="K22" s="66"/>
      <c r="L22" s="66"/>
      <c r="M22" s="66"/>
      <c r="N22" s="116">
        <f t="shared" si="1"/>
        <v>0</v>
      </c>
      <c r="O22" s="67"/>
    </row>
    <row r="23" spans="1:15" ht="14.25" x14ac:dyDescent="0.2">
      <c r="A23" s="64" t="s">
        <v>28</v>
      </c>
      <c r="B23" s="223">
        <f t="shared" si="2"/>
        <v>10</v>
      </c>
      <c r="C23" s="45"/>
      <c r="D23" s="45"/>
      <c r="E23" s="45"/>
      <c r="F23" s="45"/>
      <c r="G23" s="131"/>
      <c r="H23" s="131"/>
      <c r="I23" s="61"/>
      <c r="J23" s="68"/>
      <c r="K23" s="66"/>
      <c r="L23" s="66"/>
      <c r="M23" s="66"/>
      <c r="N23" s="116">
        <f t="shared" si="1"/>
        <v>0</v>
      </c>
      <c r="O23" s="67"/>
    </row>
    <row r="24" spans="1:15" ht="14.25" x14ac:dyDescent="0.2">
      <c r="A24" s="64" t="s">
        <v>29</v>
      </c>
      <c r="B24" s="223">
        <f t="shared" si="2"/>
        <v>11</v>
      </c>
      <c r="C24" s="45"/>
      <c r="D24" s="45"/>
      <c r="E24" s="45"/>
      <c r="F24" s="45"/>
      <c r="G24" s="131"/>
      <c r="H24" s="131"/>
      <c r="I24" s="61"/>
      <c r="J24" s="68"/>
      <c r="K24" s="66"/>
      <c r="L24" s="66"/>
      <c r="M24" s="66"/>
      <c r="N24" s="116">
        <f t="shared" si="1"/>
        <v>0</v>
      </c>
      <c r="O24" s="67"/>
    </row>
    <row r="25" spans="1:15" ht="14.25" x14ac:dyDescent="0.2">
      <c r="A25" s="64" t="s">
        <v>30</v>
      </c>
      <c r="B25" s="223">
        <f t="shared" si="2"/>
        <v>12</v>
      </c>
      <c r="C25" s="45"/>
      <c r="D25" s="45"/>
      <c r="E25" s="45"/>
      <c r="F25" s="45"/>
      <c r="G25" s="131"/>
      <c r="H25" s="131"/>
      <c r="I25" s="61"/>
      <c r="J25" s="68"/>
      <c r="K25" s="66"/>
      <c r="L25" s="66"/>
      <c r="M25" s="66"/>
      <c r="N25" s="116">
        <f t="shared" si="1"/>
        <v>0</v>
      </c>
      <c r="O25" s="67"/>
    </row>
    <row r="26" spans="1:15" ht="14.25" x14ac:dyDescent="0.2">
      <c r="A26" s="69" t="s">
        <v>31</v>
      </c>
      <c r="B26" s="222">
        <f t="shared" si="2"/>
        <v>13</v>
      </c>
      <c r="C26" s="70"/>
      <c r="D26" s="70"/>
      <c r="E26" s="70"/>
      <c r="F26" s="70"/>
      <c r="G26" s="70"/>
      <c r="H26" s="70"/>
      <c r="I26" s="71"/>
      <c r="J26" s="72"/>
      <c r="K26" s="73"/>
      <c r="L26" s="73"/>
      <c r="M26" s="73"/>
      <c r="N26" s="117">
        <f t="shared" si="1"/>
        <v>0</v>
      </c>
      <c r="O26" s="67"/>
    </row>
    <row r="27" spans="1:15" thickBot="1" x14ac:dyDescent="0.25">
      <c r="A27" s="69" t="s">
        <v>32</v>
      </c>
      <c r="B27" s="222">
        <f>B29-1</f>
        <v>14</v>
      </c>
      <c r="C27" s="70"/>
      <c r="D27" s="70"/>
      <c r="E27" s="70"/>
      <c r="F27" s="70"/>
      <c r="G27" s="70"/>
      <c r="H27" s="70"/>
      <c r="I27" s="71"/>
      <c r="J27" s="72"/>
      <c r="K27" s="73"/>
      <c r="L27" s="73"/>
      <c r="M27" s="73"/>
      <c r="N27" s="117">
        <f t="shared" si="1"/>
        <v>0</v>
      </c>
      <c r="O27" s="56" t="s">
        <v>72</v>
      </c>
    </row>
    <row r="28" spans="1:15" thickBot="1" x14ac:dyDescent="0.25">
      <c r="A28" s="77"/>
      <c r="B28" s="78"/>
      <c r="C28" s="79"/>
      <c r="D28" s="79"/>
      <c r="E28" s="79"/>
      <c r="F28" s="79"/>
      <c r="G28" s="78"/>
      <c r="H28" s="78"/>
      <c r="I28" s="80"/>
      <c r="J28" s="82"/>
      <c r="K28" s="82"/>
      <c r="L28" s="82"/>
      <c r="M28" s="277" t="s">
        <v>136</v>
      </c>
      <c r="N28" s="118">
        <f>SUM(N21:N27)</f>
        <v>0</v>
      </c>
      <c r="O28" s="157">
        <f>J4</f>
        <v>0</v>
      </c>
    </row>
    <row r="29" spans="1:15" ht="14.25" x14ac:dyDescent="0.2">
      <c r="A29" s="64" t="s">
        <v>26</v>
      </c>
      <c r="B29" s="223">
        <f t="shared" ref="B29:B34" si="3">B30-1</f>
        <v>15</v>
      </c>
      <c r="C29" s="45"/>
      <c r="D29" s="45"/>
      <c r="E29" s="45"/>
      <c r="F29" s="45"/>
      <c r="G29" s="131"/>
      <c r="H29" s="131"/>
      <c r="I29" s="61" t="s">
        <v>17</v>
      </c>
      <c r="J29" s="68"/>
      <c r="K29" s="66"/>
      <c r="L29" s="66"/>
      <c r="M29" s="66"/>
      <c r="N29" s="116">
        <f t="shared" si="1"/>
        <v>0</v>
      </c>
      <c r="O29" s="83"/>
    </row>
    <row r="30" spans="1:15" ht="14.25" x14ac:dyDescent="0.2">
      <c r="A30" s="64" t="s">
        <v>27</v>
      </c>
      <c r="B30" s="223">
        <f t="shared" si="3"/>
        <v>16</v>
      </c>
      <c r="C30" s="45"/>
      <c r="D30" s="45"/>
      <c r="E30" s="45"/>
      <c r="F30" s="45"/>
      <c r="G30" s="131"/>
      <c r="H30" s="131"/>
      <c r="I30" s="61"/>
      <c r="J30" s="68"/>
      <c r="K30" s="66"/>
      <c r="L30" s="66"/>
      <c r="M30" s="66"/>
      <c r="N30" s="116">
        <f t="shared" si="1"/>
        <v>0</v>
      </c>
      <c r="O30" s="67"/>
    </row>
    <row r="31" spans="1:15" ht="14.25" x14ac:dyDescent="0.2">
      <c r="A31" s="64" t="s">
        <v>28</v>
      </c>
      <c r="B31" s="223">
        <f t="shared" si="3"/>
        <v>17</v>
      </c>
      <c r="C31" s="45"/>
      <c r="D31" s="45"/>
      <c r="E31" s="45"/>
      <c r="F31" s="45"/>
      <c r="G31" s="131"/>
      <c r="H31" s="131"/>
      <c r="I31" s="61"/>
      <c r="J31" s="68"/>
      <c r="K31" s="66"/>
      <c r="L31" s="66"/>
      <c r="M31" s="66"/>
      <c r="N31" s="116">
        <f t="shared" si="1"/>
        <v>0</v>
      </c>
      <c r="O31" s="67"/>
    </row>
    <row r="32" spans="1:15" ht="14.25" x14ac:dyDescent="0.2">
      <c r="A32" s="64" t="s">
        <v>29</v>
      </c>
      <c r="B32" s="223">
        <f t="shared" si="3"/>
        <v>18</v>
      </c>
      <c r="C32" s="45"/>
      <c r="D32" s="45"/>
      <c r="E32" s="45"/>
      <c r="F32" s="45"/>
      <c r="G32" s="131"/>
      <c r="H32" s="131"/>
      <c r="I32" s="61"/>
      <c r="J32" s="68"/>
      <c r="K32" s="66"/>
      <c r="L32" s="66"/>
      <c r="M32" s="66"/>
      <c r="N32" s="116">
        <f t="shared" si="1"/>
        <v>0</v>
      </c>
      <c r="O32" s="67"/>
    </row>
    <row r="33" spans="1:15" ht="14.25" x14ac:dyDescent="0.2">
      <c r="A33" s="64" t="s">
        <v>30</v>
      </c>
      <c r="B33" s="223">
        <f t="shared" si="3"/>
        <v>19</v>
      </c>
      <c r="C33" s="45"/>
      <c r="D33" s="45"/>
      <c r="E33" s="45"/>
      <c r="F33" s="45"/>
      <c r="G33" s="131"/>
      <c r="H33" s="131"/>
      <c r="I33" s="61"/>
      <c r="J33" s="68"/>
      <c r="K33" s="66"/>
      <c r="L33" s="66"/>
      <c r="M33" s="66"/>
      <c r="N33" s="116">
        <f t="shared" si="1"/>
        <v>0</v>
      </c>
      <c r="O33" s="67"/>
    </row>
    <row r="34" spans="1:15" ht="14.25" x14ac:dyDescent="0.2">
      <c r="A34" s="69" t="s">
        <v>31</v>
      </c>
      <c r="B34" s="222">
        <f t="shared" si="3"/>
        <v>20</v>
      </c>
      <c r="C34" s="70"/>
      <c r="D34" s="70"/>
      <c r="E34" s="70"/>
      <c r="F34" s="70"/>
      <c r="G34" s="70"/>
      <c r="H34" s="70"/>
      <c r="I34" s="71"/>
      <c r="J34" s="72"/>
      <c r="K34" s="73"/>
      <c r="L34" s="73"/>
      <c r="M34" s="73"/>
      <c r="N34" s="117">
        <f t="shared" si="1"/>
        <v>0</v>
      </c>
      <c r="O34" s="67"/>
    </row>
    <row r="35" spans="1:15" thickBot="1" x14ac:dyDescent="0.25">
      <c r="A35" s="69" t="s">
        <v>32</v>
      </c>
      <c r="B35" s="222">
        <f>B37-1</f>
        <v>21</v>
      </c>
      <c r="C35" s="70"/>
      <c r="D35" s="70"/>
      <c r="E35" s="70"/>
      <c r="F35" s="70"/>
      <c r="G35" s="70"/>
      <c r="H35" s="70"/>
      <c r="I35" s="71"/>
      <c r="J35" s="72"/>
      <c r="K35" s="73"/>
      <c r="L35" s="73"/>
      <c r="M35" s="73"/>
      <c r="N35" s="117">
        <f t="shared" si="1"/>
        <v>0</v>
      </c>
      <c r="O35" s="56" t="s">
        <v>72</v>
      </c>
    </row>
    <row r="36" spans="1:15" thickBot="1" x14ac:dyDescent="0.25">
      <c r="A36" s="77"/>
      <c r="B36" s="78"/>
      <c r="C36" s="79"/>
      <c r="D36" s="79"/>
      <c r="E36" s="79"/>
      <c r="F36" s="79"/>
      <c r="G36" s="78"/>
      <c r="H36" s="78"/>
      <c r="I36" s="80"/>
      <c r="J36" s="82"/>
      <c r="K36" s="82"/>
      <c r="L36" s="82"/>
      <c r="M36" s="277" t="s">
        <v>136</v>
      </c>
      <c r="N36" s="118">
        <f>SUM(N29:N35)</f>
        <v>0</v>
      </c>
      <c r="O36" s="157">
        <f>J4</f>
        <v>0</v>
      </c>
    </row>
    <row r="37" spans="1:15" ht="14.25" x14ac:dyDescent="0.2">
      <c r="A37" s="64" t="s">
        <v>26</v>
      </c>
      <c r="B37" s="223">
        <f t="shared" ref="B37:B42" si="4">B38-1</f>
        <v>22</v>
      </c>
      <c r="C37" s="45"/>
      <c r="D37" s="45"/>
      <c r="E37" s="45"/>
      <c r="F37" s="45"/>
      <c r="G37" s="45"/>
      <c r="H37" s="45"/>
      <c r="I37" s="61"/>
      <c r="J37" s="68"/>
      <c r="K37" s="66"/>
      <c r="L37" s="66"/>
      <c r="M37" s="66"/>
      <c r="N37" s="116">
        <f t="shared" si="1"/>
        <v>0</v>
      </c>
      <c r="O37" s="83"/>
    </row>
    <row r="38" spans="1:15" ht="14.25" x14ac:dyDescent="0.2">
      <c r="A38" s="64" t="s">
        <v>27</v>
      </c>
      <c r="B38" s="223">
        <f t="shared" si="4"/>
        <v>23</v>
      </c>
      <c r="C38" s="45"/>
      <c r="D38" s="45"/>
      <c r="E38" s="45"/>
      <c r="F38" s="45"/>
      <c r="G38" s="131"/>
      <c r="H38" s="131"/>
      <c r="I38" s="61"/>
      <c r="J38" s="68"/>
      <c r="K38" s="66"/>
      <c r="L38" s="66"/>
      <c r="M38" s="66"/>
      <c r="N38" s="116">
        <f t="shared" si="1"/>
        <v>0</v>
      </c>
      <c r="O38" s="67"/>
    </row>
    <row r="39" spans="1:15" ht="14.25" x14ac:dyDescent="0.2">
      <c r="A39" s="64" t="s">
        <v>28</v>
      </c>
      <c r="B39" s="223">
        <f t="shared" si="4"/>
        <v>24</v>
      </c>
      <c r="C39" s="45"/>
      <c r="D39" s="45"/>
      <c r="E39" s="45"/>
      <c r="F39" s="45"/>
      <c r="G39" s="131"/>
      <c r="H39" s="131"/>
      <c r="I39" s="61"/>
      <c r="J39" s="68"/>
      <c r="K39" s="66"/>
      <c r="L39" s="66"/>
      <c r="M39" s="66"/>
      <c r="N39" s="116">
        <f t="shared" si="1"/>
        <v>0</v>
      </c>
      <c r="O39" s="67"/>
    </row>
    <row r="40" spans="1:15" ht="14.25" x14ac:dyDescent="0.2">
      <c r="A40" s="64" t="s">
        <v>29</v>
      </c>
      <c r="B40" s="223">
        <f t="shared" si="4"/>
        <v>25</v>
      </c>
      <c r="C40" s="45"/>
      <c r="D40" s="45"/>
      <c r="E40" s="45"/>
      <c r="F40" s="45"/>
      <c r="G40" s="131"/>
      <c r="H40" s="131"/>
      <c r="I40" s="61"/>
      <c r="J40" s="68"/>
      <c r="K40" s="66"/>
      <c r="L40" s="66"/>
      <c r="M40" s="66"/>
      <c r="N40" s="116">
        <f t="shared" si="1"/>
        <v>0</v>
      </c>
      <c r="O40" s="67"/>
    </row>
    <row r="41" spans="1:15" ht="14.25" x14ac:dyDescent="0.2">
      <c r="A41" s="64" t="s">
        <v>30</v>
      </c>
      <c r="B41" s="223">
        <f t="shared" si="4"/>
        <v>26</v>
      </c>
      <c r="C41" s="45"/>
      <c r="D41" s="45" t="s">
        <v>17</v>
      </c>
      <c r="E41" s="45"/>
      <c r="F41" s="45"/>
      <c r="G41" s="131"/>
      <c r="H41" s="131"/>
      <c r="I41" s="61"/>
      <c r="J41" s="68"/>
      <c r="K41" s="66"/>
      <c r="L41" s="66"/>
      <c r="M41" s="66"/>
      <c r="N41" s="116">
        <f t="shared" si="1"/>
        <v>0</v>
      </c>
      <c r="O41" s="67"/>
    </row>
    <row r="42" spans="1:15" ht="14.25" x14ac:dyDescent="0.2">
      <c r="A42" s="69" t="s">
        <v>31</v>
      </c>
      <c r="B42" s="222">
        <f t="shared" si="4"/>
        <v>27</v>
      </c>
      <c r="C42" s="70"/>
      <c r="D42" s="70"/>
      <c r="E42" s="70"/>
      <c r="F42" s="70"/>
      <c r="G42" s="70"/>
      <c r="H42" s="70"/>
      <c r="I42" s="71"/>
      <c r="J42" s="72"/>
      <c r="K42" s="73"/>
      <c r="L42" s="73"/>
      <c r="M42" s="73"/>
      <c r="N42" s="117">
        <f t="shared" si="1"/>
        <v>0</v>
      </c>
      <c r="O42" s="67"/>
    </row>
    <row r="43" spans="1:15" thickBot="1" x14ac:dyDescent="0.25">
      <c r="A43" s="69" t="s">
        <v>32</v>
      </c>
      <c r="B43" s="222">
        <v>28</v>
      </c>
      <c r="C43" s="70"/>
      <c r="D43" s="70"/>
      <c r="E43" s="70"/>
      <c r="F43" s="70"/>
      <c r="G43" s="70"/>
      <c r="H43" s="70"/>
      <c r="I43" s="71"/>
      <c r="J43" s="72"/>
      <c r="K43" s="73"/>
      <c r="L43" s="73"/>
      <c r="M43" s="73"/>
      <c r="N43" s="117">
        <f t="shared" si="1"/>
        <v>0</v>
      </c>
      <c r="O43" s="56" t="s">
        <v>72</v>
      </c>
    </row>
    <row r="44" spans="1:15" thickBot="1" x14ac:dyDescent="0.25">
      <c r="A44" s="77"/>
      <c r="B44" s="78"/>
      <c r="C44" s="79"/>
      <c r="D44" s="79"/>
      <c r="E44" s="79"/>
      <c r="F44" s="79"/>
      <c r="G44" s="78"/>
      <c r="H44" s="78"/>
      <c r="I44" s="80"/>
      <c r="J44" s="81"/>
      <c r="K44" s="82"/>
      <c r="L44" s="82"/>
      <c r="M44" s="277" t="s">
        <v>136</v>
      </c>
      <c r="N44" s="118">
        <f>SUM(N37:N43)</f>
        <v>0</v>
      </c>
      <c r="O44" s="157">
        <f>J4</f>
        <v>0</v>
      </c>
    </row>
    <row r="45" spans="1:15" ht="14.25" x14ac:dyDescent="0.2">
      <c r="A45" s="64" t="s">
        <v>26</v>
      </c>
      <c r="B45" s="221">
        <v>29</v>
      </c>
      <c r="C45" s="65" t="s">
        <v>198</v>
      </c>
      <c r="D45" s="45"/>
      <c r="E45" s="45"/>
      <c r="F45" s="45"/>
      <c r="G45" s="131"/>
      <c r="H45" s="131"/>
      <c r="I45" s="61"/>
      <c r="J45" s="68" t="s">
        <v>200</v>
      </c>
      <c r="K45" s="66"/>
      <c r="L45" s="66"/>
      <c r="M45" s="66"/>
      <c r="N45" s="144"/>
      <c r="O45" s="83"/>
    </row>
    <row r="46" spans="1:15" ht="14.25" x14ac:dyDescent="0.2">
      <c r="A46" s="64" t="s">
        <v>27</v>
      </c>
      <c r="B46" s="221">
        <v>30</v>
      </c>
      <c r="C46" s="65" t="s">
        <v>199</v>
      </c>
      <c r="D46" s="45"/>
      <c r="E46" s="45"/>
      <c r="F46" s="45"/>
      <c r="G46" s="131"/>
      <c r="H46" s="131"/>
      <c r="I46" s="61"/>
      <c r="J46" s="68" t="s">
        <v>201</v>
      </c>
      <c r="K46" s="66"/>
      <c r="L46" s="66"/>
      <c r="M46" s="66"/>
      <c r="N46" s="144"/>
      <c r="O46" s="67"/>
    </row>
    <row r="47" spans="1:15" ht="14.25" x14ac:dyDescent="0.2">
      <c r="A47" s="64" t="s">
        <v>28</v>
      </c>
      <c r="B47" s="221"/>
      <c r="C47" s="65"/>
      <c r="D47" s="45"/>
      <c r="E47" s="45"/>
      <c r="F47" s="45"/>
      <c r="G47" s="131"/>
      <c r="H47" s="131"/>
      <c r="I47" s="61"/>
      <c r="J47" s="68" t="s">
        <v>121</v>
      </c>
      <c r="K47" s="66"/>
      <c r="L47" s="66"/>
      <c r="M47" s="66"/>
      <c r="N47" s="144"/>
      <c r="O47" s="67"/>
    </row>
    <row r="48" spans="1:15" ht="14.25" x14ac:dyDescent="0.2">
      <c r="A48" s="64" t="s">
        <v>29</v>
      </c>
      <c r="B48" s="221"/>
      <c r="C48" s="65"/>
      <c r="D48" s="45"/>
      <c r="E48" s="45"/>
      <c r="F48" s="45"/>
      <c r="G48" s="131"/>
      <c r="H48" s="131"/>
      <c r="I48" s="61"/>
      <c r="J48" s="68"/>
      <c r="K48" s="66"/>
      <c r="L48" s="66"/>
      <c r="M48" s="66"/>
      <c r="N48" s="144"/>
      <c r="O48" s="67"/>
    </row>
    <row r="49" spans="1:15" ht="14.25" x14ac:dyDescent="0.2">
      <c r="A49" s="64" t="s">
        <v>30</v>
      </c>
      <c r="B49" s="221"/>
      <c r="C49" s="45"/>
      <c r="D49" s="45"/>
      <c r="E49" s="45"/>
      <c r="F49" s="45"/>
      <c r="G49" s="131"/>
      <c r="H49" s="131"/>
      <c r="I49" s="61"/>
      <c r="J49" s="68"/>
      <c r="K49" s="66"/>
      <c r="L49" s="66"/>
      <c r="M49" s="66"/>
      <c r="N49" s="144"/>
      <c r="O49" s="67"/>
    </row>
    <row r="50" spans="1:15" ht="14.25" x14ac:dyDescent="0.2">
      <c r="A50" s="69" t="s">
        <v>31</v>
      </c>
      <c r="B50" s="222"/>
      <c r="C50" s="70"/>
      <c r="D50" s="70"/>
      <c r="E50" s="70"/>
      <c r="F50" s="70"/>
      <c r="G50" s="70"/>
      <c r="H50" s="70"/>
      <c r="I50" s="71"/>
      <c r="J50" s="72"/>
      <c r="K50" s="73"/>
      <c r="L50" s="73"/>
      <c r="M50" s="73"/>
      <c r="N50" s="217"/>
      <c r="O50" s="84"/>
    </row>
    <row r="51" spans="1:15" thickBot="1" x14ac:dyDescent="0.25">
      <c r="A51" s="69" t="s">
        <v>32</v>
      </c>
      <c r="B51" s="222"/>
      <c r="C51" s="70"/>
      <c r="D51" s="70"/>
      <c r="E51" s="70"/>
      <c r="F51" s="70"/>
      <c r="G51" s="70"/>
      <c r="H51" s="70"/>
      <c r="I51" s="71"/>
      <c r="J51" s="72"/>
      <c r="K51" s="73"/>
      <c r="L51" s="73"/>
      <c r="M51" s="73"/>
      <c r="N51" s="217"/>
      <c r="O51" s="56" t="s">
        <v>72</v>
      </c>
    </row>
    <row r="52" spans="1:15" thickBot="1" x14ac:dyDescent="0.25">
      <c r="A52" s="85"/>
      <c r="B52" s="86"/>
      <c r="C52" s="485" t="s">
        <v>33</v>
      </c>
      <c r="D52" s="486"/>
      <c r="E52" s="486"/>
      <c r="F52" s="487"/>
      <c r="G52" s="319"/>
      <c r="H52" s="319"/>
      <c r="I52" s="136"/>
      <c r="J52" s="81"/>
      <c r="K52" s="82"/>
      <c r="L52" s="82"/>
      <c r="M52" s="277" t="s">
        <v>136</v>
      </c>
      <c r="N52" s="266"/>
      <c r="O52" s="157"/>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197</v>
      </c>
      <c r="K53" s="433"/>
      <c r="L53" s="433"/>
      <c r="M53" s="433"/>
      <c r="N53" s="433"/>
      <c r="O53" s="433"/>
    </row>
    <row r="54" spans="1:15" ht="14.25" x14ac:dyDescent="0.2">
      <c r="A54" s="445" t="s">
        <v>74</v>
      </c>
      <c r="B54" s="446"/>
      <c r="C54" s="313"/>
      <c r="D54" s="91" t="s">
        <v>18</v>
      </c>
      <c r="E54" s="91" t="s">
        <v>18</v>
      </c>
      <c r="F54" s="91" t="s">
        <v>18</v>
      </c>
      <c r="G54" s="91" t="s">
        <v>18</v>
      </c>
      <c r="H54" s="91" t="s">
        <v>18</v>
      </c>
      <c r="I54" s="91"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H56" si="6">SUM(C13:C46)</f>
        <v>0</v>
      </c>
      <c r="D56" s="224">
        <f t="shared" si="6"/>
        <v>0</v>
      </c>
      <c r="E56" s="224">
        <f t="shared" si="6"/>
        <v>0</v>
      </c>
      <c r="F56" s="224">
        <f t="shared" si="6"/>
        <v>0</v>
      </c>
      <c r="G56" s="224">
        <f t="shared" si="6"/>
        <v>0</v>
      </c>
      <c r="H56" s="224">
        <f t="shared" si="6"/>
        <v>0</v>
      </c>
      <c r="I56" s="224">
        <f>SUM(I13:I43)</f>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59</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4"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140625"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500" t="s">
        <v>111</v>
      </c>
      <c r="O1" s="464"/>
    </row>
    <row r="2" spans="1:15" ht="15" customHeight="1" thickBot="1" x14ac:dyDescent="0.3">
      <c r="A2" s="482" t="s">
        <v>5</v>
      </c>
      <c r="B2" s="483"/>
      <c r="C2" s="484"/>
      <c r="D2" s="451" t="s">
        <v>6</v>
      </c>
      <c r="E2" s="452"/>
      <c r="F2" s="452"/>
      <c r="G2" s="452"/>
      <c r="H2" s="452"/>
      <c r="I2" s="452"/>
      <c r="J2" s="452"/>
      <c r="K2" s="452"/>
      <c r="L2" s="453"/>
      <c r="M2" s="454"/>
      <c r="N2" s="501">
        <f>Jun!N2+1</f>
        <v>6</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7</v>
      </c>
      <c r="N4" s="259" t="s">
        <v>89</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171</v>
      </c>
      <c r="B6" s="389"/>
      <c r="C6" s="389"/>
      <c r="D6" s="389"/>
      <c r="E6" s="389"/>
      <c r="F6" s="389"/>
      <c r="G6" s="389"/>
      <c r="H6" s="389"/>
      <c r="I6" s="390"/>
      <c r="J6" s="494" t="s">
        <v>99</v>
      </c>
      <c r="K6" s="457"/>
      <c r="L6" s="457"/>
      <c r="M6" s="457"/>
      <c r="N6" s="457"/>
      <c r="O6" s="458"/>
    </row>
    <row r="7" spans="1:15" ht="19.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99"/>
      <c r="K8" s="461"/>
      <c r="L8" s="461"/>
      <c r="M8" s="461"/>
      <c r="N8" s="461"/>
      <c r="O8" s="462"/>
    </row>
    <row r="9" spans="1:15" ht="14.25" x14ac:dyDescent="0.2">
      <c r="A9" s="122" t="s">
        <v>80</v>
      </c>
      <c r="B9" s="123"/>
      <c r="C9" s="260">
        <f>Jun!C57</f>
        <v>0</v>
      </c>
      <c r="D9" s="260">
        <f>Jun!D57</f>
        <v>0</v>
      </c>
      <c r="E9" s="260">
        <f>Jun!E57</f>
        <v>0</v>
      </c>
      <c r="F9" s="260">
        <f>Jun!F57</f>
        <v>0</v>
      </c>
      <c r="G9" s="260">
        <f>Jun!G57</f>
        <v>0</v>
      </c>
      <c r="H9" s="260">
        <f>Jun!H57</f>
        <v>0</v>
      </c>
      <c r="I9" s="261">
        <f>Jun!I57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65"/>
      <c r="D12" s="166"/>
      <c r="E12" s="167"/>
      <c r="F12" s="168"/>
      <c r="G12" s="131"/>
      <c r="H12" s="131"/>
      <c r="I12" s="169"/>
      <c r="J12" s="215">
        <v>0.33333333333333331</v>
      </c>
      <c r="K12" s="213">
        <v>0.5</v>
      </c>
      <c r="L12" s="213">
        <v>0.54166666666666663</v>
      </c>
      <c r="M12" s="213">
        <v>0.70833333333333337</v>
      </c>
      <c r="N12" s="214">
        <v>8</v>
      </c>
      <c r="O12" s="211" t="s">
        <v>122</v>
      </c>
    </row>
    <row r="13" spans="1:15" ht="14.25" x14ac:dyDescent="0.2">
      <c r="A13" s="64" t="s">
        <v>26</v>
      </c>
      <c r="B13" s="223" t="str">
        <f t="shared" ref="B13:B17" si="0">IF(B14=" "," ",IF(DAY(B14)=1," ",B14-1))</f>
        <v xml:space="preserve"> </v>
      </c>
      <c r="C13" s="65" t="s">
        <v>202</v>
      </c>
      <c r="D13" s="170"/>
      <c r="E13" s="170"/>
      <c r="F13" s="170"/>
      <c r="G13" s="131"/>
      <c r="H13" s="131"/>
      <c r="I13" s="169"/>
      <c r="J13" s="68"/>
      <c r="K13" s="66"/>
      <c r="L13" s="66"/>
      <c r="M13" s="66"/>
      <c r="N13" s="116">
        <f t="shared" ref="N13:N51" si="1">ROUND(((M13-J13-(L13-K13))*24),2)</f>
        <v>0</v>
      </c>
      <c r="O13" s="67" t="s">
        <v>204</v>
      </c>
    </row>
    <row r="14" spans="1:15" ht="14.25" x14ac:dyDescent="0.2">
      <c r="A14" s="64" t="s">
        <v>27</v>
      </c>
      <c r="B14" s="223" t="str">
        <f t="shared" si="0"/>
        <v xml:space="preserve"> </v>
      </c>
      <c r="C14" s="65" t="s">
        <v>203</v>
      </c>
      <c r="D14" s="234"/>
      <c r="E14" s="234"/>
      <c r="F14" s="234"/>
      <c r="G14" s="131"/>
      <c r="H14" s="131"/>
      <c r="I14" s="235"/>
      <c r="J14" s="133"/>
      <c r="K14" s="134"/>
      <c r="L14" s="134"/>
      <c r="M14" s="134"/>
      <c r="N14" s="153">
        <f t="shared" si="1"/>
        <v>0</v>
      </c>
      <c r="O14" s="67" t="s">
        <v>205</v>
      </c>
    </row>
    <row r="15" spans="1:15" ht="14.25" x14ac:dyDescent="0.2">
      <c r="A15" s="130" t="s">
        <v>28</v>
      </c>
      <c r="B15" s="223">
        <f t="shared" si="0"/>
        <v>1</v>
      </c>
      <c r="C15" s="65"/>
      <c r="D15" s="234"/>
      <c r="E15" s="234"/>
      <c r="F15" s="234"/>
      <c r="G15" s="45"/>
      <c r="H15" s="45"/>
      <c r="I15" s="234"/>
      <c r="J15" s="133"/>
      <c r="K15" s="134"/>
      <c r="L15" s="134"/>
      <c r="M15" s="134"/>
      <c r="N15" s="153">
        <f t="shared" si="1"/>
        <v>0</v>
      </c>
      <c r="O15" s="316"/>
    </row>
    <row r="16" spans="1:15" ht="14.25" x14ac:dyDescent="0.2">
      <c r="A16" s="130" t="s">
        <v>29</v>
      </c>
      <c r="B16" s="223">
        <f t="shared" si="0"/>
        <v>2</v>
      </c>
      <c r="C16" s="65"/>
      <c r="D16" s="234"/>
      <c r="E16" s="234"/>
      <c r="F16" s="234"/>
      <c r="G16" s="45"/>
      <c r="H16" s="45"/>
      <c r="I16" s="234"/>
      <c r="J16" s="133"/>
      <c r="K16" s="134"/>
      <c r="L16" s="134"/>
      <c r="M16" s="134"/>
      <c r="N16" s="153">
        <f t="shared" si="1"/>
        <v>0</v>
      </c>
      <c r="O16" s="316"/>
    </row>
    <row r="17" spans="1:15" ht="14.25" x14ac:dyDescent="0.2">
      <c r="A17" s="124" t="s">
        <v>30</v>
      </c>
      <c r="B17" s="220">
        <f t="shared" si="0"/>
        <v>3</v>
      </c>
      <c r="C17" s="231"/>
      <c r="D17" s="238"/>
      <c r="E17" s="238"/>
      <c r="F17" s="238"/>
      <c r="G17" s="125"/>
      <c r="H17" s="125"/>
      <c r="I17" s="238" t="s">
        <v>50</v>
      </c>
      <c r="J17" s="127"/>
      <c r="K17" s="128"/>
      <c r="L17" s="128"/>
      <c r="M17" s="128"/>
      <c r="N17" s="143">
        <f t="shared" si="1"/>
        <v>0</v>
      </c>
      <c r="O17" s="156" t="s">
        <v>51</v>
      </c>
    </row>
    <row r="18" spans="1:15" thickBot="1" x14ac:dyDescent="0.25">
      <c r="A18" s="171" t="s">
        <v>31</v>
      </c>
      <c r="B18" s="222">
        <f>IF(B19=" "," ",IF(DAY(B19)=1," ",B19-1))</f>
        <v>4</v>
      </c>
      <c r="C18" s="172"/>
      <c r="D18" s="172"/>
      <c r="E18" s="172"/>
      <c r="F18" s="172"/>
      <c r="G18" s="70"/>
      <c r="H18" s="70"/>
      <c r="I18" s="173"/>
      <c r="J18" s="72"/>
      <c r="K18" s="73"/>
      <c r="L18" s="73"/>
      <c r="M18" s="73"/>
      <c r="N18" s="117">
        <f t="shared" si="1"/>
        <v>0</v>
      </c>
      <c r="O18" s="67"/>
    </row>
    <row r="19" spans="1:15" thickBot="1" x14ac:dyDescent="0.25">
      <c r="A19" s="171" t="s">
        <v>32</v>
      </c>
      <c r="B19" s="222">
        <f>IF(B21=" "," ",IF(DAY(B21)=1," ",B21-1))</f>
        <v>5</v>
      </c>
      <c r="C19" s="172"/>
      <c r="D19" s="172"/>
      <c r="E19" s="172"/>
      <c r="F19" s="172"/>
      <c r="G19" s="70"/>
      <c r="H19" s="70"/>
      <c r="I19" s="173"/>
      <c r="J19" s="74"/>
      <c r="K19" s="75"/>
      <c r="L19" s="75"/>
      <c r="M19" s="75"/>
      <c r="N19" s="117">
        <f t="shared" si="1"/>
        <v>0</v>
      </c>
      <c r="O19" s="76" t="s">
        <v>72</v>
      </c>
    </row>
    <row r="20" spans="1:15" thickBot="1" x14ac:dyDescent="0.25">
      <c r="A20" s="77"/>
      <c r="B20" s="78"/>
      <c r="C20" s="79"/>
      <c r="D20" s="79"/>
      <c r="E20" s="79"/>
      <c r="F20" s="79"/>
      <c r="G20" s="79"/>
      <c r="H20" s="79"/>
      <c r="I20" s="80"/>
      <c r="J20" s="82"/>
      <c r="K20" s="82"/>
      <c r="L20" s="82"/>
      <c r="M20" s="277" t="s">
        <v>136</v>
      </c>
      <c r="N20" s="118">
        <f>SUM(N13:N19)</f>
        <v>0</v>
      </c>
      <c r="O20" s="120">
        <f>J4-D53</f>
        <v>0</v>
      </c>
    </row>
    <row r="21" spans="1:15" s="100" customFormat="1" ht="14.25" x14ac:dyDescent="0.2">
      <c r="A21" s="130" t="s">
        <v>26</v>
      </c>
      <c r="B21" s="221">
        <f t="shared" ref="B21:B26" si="2">B22-1</f>
        <v>6</v>
      </c>
      <c r="C21" s="234"/>
      <c r="D21" s="234"/>
      <c r="E21" s="234"/>
      <c r="F21" s="234"/>
      <c r="G21" s="131"/>
      <c r="H21" s="131"/>
      <c r="I21" s="235"/>
      <c r="J21" s="133"/>
      <c r="K21" s="134"/>
      <c r="L21" s="134"/>
      <c r="M21" s="134"/>
      <c r="N21" s="144">
        <f t="shared" si="1"/>
        <v>0</v>
      </c>
      <c r="O21" s="92"/>
    </row>
    <row r="22" spans="1:15" ht="14.25" x14ac:dyDescent="0.2">
      <c r="A22" s="64" t="s">
        <v>27</v>
      </c>
      <c r="B22" s="223">
        <f t="shared" si="2"/>
        <v>7</v>
      </c>
      <c r="C22" s="170"/>
      <c r="D22" s="170" t="s">
        <v>17</v>
      </c>
      <c r="E22" s="170"/>
      <c r="F22" s="170"/>
      <c r="G22" s="131"/>
      <c r="H22" s="131"/>
      <c r="I22" s="169"/>
      <c r="J22" s="68"/>
      <c r="K22" s="66"/>
      <c r="L22" s="66"/>
      <c r="M22" s="66"/>
      <c r="N22" s="116">
        <f>ROUND(((M22-J22-(L22-K22))*24),2)</f>
        <v>0</v>
      </c>
      <c r="O22" s="67"/>
    </row>
    <row r="23" spans="1:15" ht="14.25" x14ac:dyDescent="0.2">
      <c r="A23" s="64" t="s">
        <v>28</v>
      </c>
      <c r="B23" s="223">
        <f t="shared" si="2"/>
        <v>8</v>
      </c>
      <c r="C23" s="170"/>
      <c r="D23" s="170"/>
      <c r="E23" s="170"/>
      <c r="F23" s="170"/>
      <c r="G23" s="131"/>
      <c r="H23" s="131"/>
      <c r="I23" s="169"/>
      <c r="J23" s="68"/>
      <c r="K23" s="66"/>
      <c r="L23" s="66"/>
      <c r="M23" s="66"/>
      <c r="N23" s="116">
        <f t="shared" si="1"/>
        <v>0</v>
      </c>
      <c r="O23" s="67"/>
    </row>
    <row r="24" spans="1:15" ht="14.25" x14ac:dyDescent="0.2">
      <c r="A24" s="64" t="s">
        <v>29</v>
      </c>
      <c r="B24" s="223">
        <f t="shared" si="2"/>
        <v>9</v>
      </c>
      <c r="C24" s="170"/>
      <c r="D24" s="170"/>
      <c r="E24" s="170"/>
      <c r="F24" s="170"/>
      <c r="G24" s="131"/>
      <c r="H24" s="131"/>
      <c r="I24" s="169"/>
      <c r="J24" s="68"/>
      <c r="K24" s="66"/>
      <c r="L24" s="66"/>
      <c r="M24" s="66"/>
      <c r="N24" s="116">
        <f t="shared" si="1"/>
        <v>0</v>
      </c>
      <c r="O24" s="67"/>
    </row>
    <row r="25" spans="1:15" ht="14.25" x14ac:dyDescent="0.2">
      <c r="A25" s="64" t="s">
        <v>30</v>
      </c>
      <c r="B25" s="223">
        <f t="shared" si="2"/>
        <v>10</v>
      </c>
      <c r="C25" s="170"/>
      <c r="D25" s="170"/>
      <c r="E25" s="170"/>
      <c r="F25" s="170"/>
      <c r="G25" s="131"/>
      <c r="H25" s="131"/>
      <c r="I25" s="169"/>
      <c r="J25" s="68"/>
      <c r="K25" s="66"/>
      <c r="L25" s="66"/>
      <c r="M25" s="66"/>
      <c r="N25" s="116">
        <f t="shared" si="1"/>
        <v>0</v>
      </c>
      <c r="O25" s="67"/>
    </row>
    <row r="26" spans="1:15" thickBot="1" x14ac:dyDescent="0.25">
      <c r="A26" s="171" t="s">
        <v>31</v>
      </c>
      <c r="B26" s="222">
        <f t="shared" si="2"/>
        <v>11</v>
      </c>
      <c r="C26" s="172"/>
      <c r="D26" s="172"/>
      <c r="E26" s="172"/>
      <c r="F26" s="172"/>
      <c r="G26" s="70"/>
      <c r="H26" s="70"/>
      <c r="I26" s="173"/>
      <c r="J26" s="72"/>
      <c r="K26" s="73"/>
      <c r="L26" s="73"/>
      <c r="M26" s="73"/>
      <c r="N26" s="117">
        <f t="shared" si="1"/>
        <v>0</v>
      </c>
      <c r="O26" s="67"/>
    </row>
    <row r="27" spans="1:15" thickBot="1" x14ac:dyDescent="0.25">
      <c r="A27" s="171" t="s">
        <v>32</v>
      </c>
      <c r="B27" s="222">
        <f>B29-1</f>
        <v>12</v>
      </c>
      <c r="C27" s="172"/>
      <c r="D27" s="172"/>
      <c r="E27" s="172"/>
      <c r="F27" s="172"/>
      <c r="G27" s="70"/>
      <c r="H27" s="70"/>
      <c r="I27" s="173"/>
      <c r="J27" s="72"/>
      <c r="K27" s="73"/>
      <c r="L27" s="73"/>
      <c r="M27" s="73"/>
      <c r="N27" s="117">
        <f t="shared" si="1"/>
        <v>0</v>
      </c>
      <c r="O27" s="76" t="s">
        <v>72</v>
      </c>
    </row>
    <row r="28" spans="1:15" thickBot="1" x14ac:dyDescent="0.25">
      <c r="A28" s="77"/>
      <c r="B28" s="78"/>
      <c r="C28" s="79"/>
      <c r="D28" s="79"/>
      <c r="E28" s="79"/>
      <c r="F28" s="79"/>
      <c r="G28" s="78"/>
      <c r="H28" s="78"/>
      <c r="I28" s="80"/>
      <c r="J28" s="82"/>
      <c r="K28" s="82"/>
      <c r="L28" s="82"/>
      <c r="M28" s="277" t="s">
        <v>136</v>
      </c>
      <c r="N28" s="118">
        <f>SUM(N21:N27)</f>
        <v>0</v>
      </c>
      <c r="O28" s="120">
        <f>J4</f>
        <v>0</v>
      </c>
    </row>
    <row r="29" spans="1:15" ht="14.25" x14ac:dyDescent="0.2">
      <c r="A29" s="64" t="s">
        <v>26</v>
      </c>
      <c r="B29" s="223">
        <f t="shared" ref="B29:B34" si="3">B30-1</f>
        <v>13</v>
      </c>
      <c r="C29" s="170"/>
      <c r="D29" s="170"/>
      <c r="E29" s="170"/>
      <c r="F29" s="170"/>
      <c r="G29" s="131"/>
      <c r="H29" s="131"/>
      <c r="I29" s="169" t="s">
        <v>17</v>
      </c>
      <c r="J29" s="68"/>
      <c r="K29" s="66"/>
      <c r="L29" s="66"/>
      <c r="M29" s="66"/>
      <c r="N29" s="116">
        <f t="shared" si="1"/>
        <v>0</v>
      </c>
      <c r="O29" s="83"/>
    </row>
    <row r="30" spans="1:15" ht="14.25" x14ac:dyDescent="0.2">
      <c r="A30" s="64" t="s">
        <v>27</v>
      </c>
      <c r="B30" s="223">
        <f t="shared" si="3"/>
        <v>14</v>
      </c>
      <c r="C30" s="170"/>
      <c r="D30" s="170"/>
      <c r="E30" s="170"/>
      <c r="F30" s="170"/>
      <c r="G30" s="131"/>
      <c r="H30" s="131"/>
      <c r="I30" s="169"/>
      <c r="J30" s="68"/>
      <c r="K30" s="66"/>
      <c r="L30" s="66"/>
      <c r="M30" s="66"/>
      <c r="N30" s="116">
        <f t="shared" si="1"/>
        <v>0</v>
      </c>
      <c r="O30" s="67"/>
    </row>
    <row r="31" spans="1:15" ht="14.25" x14ac:dyDescent="0.2">
      <c r="A31" s="64" t="s">
        <v>28</v>
      </c>
      <c r="B31" s="223">
        <f t="shared" si="3"/>
        <v>15</v>
      </c>
      <c r="C31" s="170"/>
      <c r="D31" s="170"/>
      <c r="E31" s="170"/>
      <c r="F31" s="170"/>
      <c r="G31" s="131"/>
      <c r="H31" s="131"/>
      <c r="I31" s="169"/>
      <c r="J31" s="68"/>
      <c r="K31" s="66"/>
      <c r="L31" s="66"/>
      <c r="M31" s="66"/>
      <c r="N31" s="116">
        <f t="shared" si="1"/>
        <v>0</v>
      </c>
      <c r="O31" s="67"/>
    </row>
    <row r="32" spans="1:15" ht="14.25" x14ac:dyDescent="0.2">
      <c r="A32" s="64" t="s">
        <v>29</v>
      </c>
      <c r="B32" s="223">
        <f t="shared" si="3"/>
        <v>16</v>
      </c>
      <c r="C32" s="170"/>
      <c r="D32" s="170"/>
      <c r="E32" s="170"/>
      <c r="F32" s="170"/>
      <c r="G32" s="131"/>
      <c r="H32" s="131"/>
      <c r="I32" s="169"/>
      <c r="J32" s="68"/>
      <c r="K32" s="66"/>
      <c r="L32" s="66"/>
      <c r="M32" s="66"/>
      <c r="N32" s="116">
        <f t="shared" si="1"/>
        <v>0</v>
      </c>
      <c r="O32" s="67"/>
    </row>
    <row r="33" spans="1:15" ht="14.25" x14ac:dyDescent="0.2">
      <c r="A33" s="64" t="s">
        <v>30</v>
      </c>
      <c r="B33" s="223">
        <f t="shared" si="3"/>
        <v>17</v>
      </c>
      <c r="C33" s="170"/>
      <c r="D33" s="170"/>
      <c r="E33" s="170"/>
      <c r="F33" s="170"/>
      <c r="G33" s="131"/>
      <c r="H33" s="131"/>
      <c r="I33" s="169"/>
      <c r="J33" s="68"/>
      <c r="K33" s="66"/>
      <c r="L33" s="66"/>
      <c r="M33" s="66"/>
      <c r="N33" s="116">
        <f t="shared" si="1"/>
        <v>0</v>
      </c>
      <c r="O33" s="67"/>
    </row>
    <row r="34" spans="1:15" thickBot="1" x14ac:dyDescent="0.25">
      <c r="A34" s="171" t="s">
        <v>31</v>
      </c>
      <c r="B34" s="222">
        <f t="shared" si="3"/>
        <v>18</v>
      </c>
      <c r="C34" s="172"/>
      <c r="D34" s="172"/>
      <c r="E34" s="172"/>
      <c r="F34" s="172"/>
      <c r="G34" s="70"/>
      <c r="H34" s="70"/>
      <c r="I34" s="173"/>
      <c r="J34" s="72"/>
      <c r="K34" s="73"/>
      <c r="L34" s="73"/>
      <c r="M34" s="73"/>
      <c r="N34" s="117">
        <f t="shared" si="1"/>
        <v>0</v>
      </c>
      <c r="O34" s="67"/>
    </row>
    <row r="35" spans="1:15" thickBot="1" x14ac:dyDescent="0.25">
      <c r="A35" s="171" t="s">
        <v>32</v>
      </c>
      <c r="B35" s="222">
        <f>B37-1</f>
        <v>19</v>
      </c>
      <c r="C35" s="172"/>
      <c r="D35" s="172"/>
      <c r="E35" s="172"/>
      <c r="F35" s="172"/>
      <c r="G35" s="70"/>
      <c r="H35" s="70"/>
      <c r="I35" s="173"/>
      <c r="J35" s="72"/>
      <c r="K35" s="73"/>
      <c r="L35" s="73"/>
      <c r="M35" s="73"/>
      <c r="N35" s="117">
        <f t="shared" si="1"/>
        <v>0</v>
      </c>
      <c r="O35" s="76" t="s">
        <v>72</v>
      </c>
    </row>
    <row r="36" spans="1:15" thickBot="1" x14ac:dyDescent="0.25">
      <c r="A36" s="77"/>
      <c r="B36" s="78"/>
      <c r="C36" s="79"/>
      <c r="D36" s="79"/>
      <c r="E36" s="79"/>
      <c r="F36" s="79"/>
      <c r="G36" s="78"/>
      <c r="H36" s="78"/>
      <c r="I36" s="80"/>
      <c r="J36" s="82"/>
      <c r="K36" s="82"/>
      <c r="L36" s="82"/>
      <c r="M36" s="277" t="s">
        <v>136</v>
      </c>
      <c r="N36" s="118">
        <f>SUM(N29:N35)</f>
        <v>0</v>
      </c>
      <c r="O36" s="120">
        <f>J4</f>
        <v>0</v>
      </c>
    </row>
    <row r="37" spans="1:15" ht="14.25" x14ac:dyDescent="0.2">
      <c r="A37" s="64" t="s">
        <v>26</v>
      </c>
      <c r="B37" s="223">
        <f t="shared" ref="B37:B42" si="4">B38-1</f>
        <v>20</v>
      </c>
      <c r="C37" s="170"/>
      <c r="D37" s="170"/>
      <c r="E37" s="170"/>
      <c r="F37" s="170"/>
      <c r="G37" s="45"/>
      <c r="H37" s="45"/>
      <c r="I37" s="169"/>
      <c r="J37" s="68"/>
      <c r="K37" s="66"/>
      <c r="L37" s="66"/>
      <c r="M37" s="66"/>
      <c r="N37" s="116">
        <f t="shared" si="1"/>
        <v>0</v>
      </c>
      <c r="O37" s="83"/>
    </row>
    <row r="38" spans="1:15" ht="14.25" x14ac:dyDescent="0.2">
      <c r="A38" s="64" t="s">
        <v>27</v>
      </c>
      <c r="B38" s="223">
        <f t="shared" si="4"/>
        <v>21</v>
      </c>
      <c r="C38" s="170"/>
      <c r="D38" s="170"/>
      <c r="E38" s="170"/>
      <c r="F38" s="170"/>
      <c r="G38" s="131"/>
      <c r="H38" s="131"/>
      <c r="I38" s="169"/>
      <c r="J38" s="68"/>
      <c r="K38" s="66"/>
      <c r="L38" s="66"/>
      <c r="M38" s="66"/>
      <c r="N38" s="116">
        <f t="shared" si="1"/>
        <v>0</v>
      </c>
      <c r="O38" s="67"/>
    </row>
    <row r="39" spans="1:15" ht="14.25" x14ac:dyDescent="0.2">
      <c r="A39" s="64" t="s">
        <v>28</v>
      </c>
      <c r="B39" s="223">
        <f t="shared" si="4"/>
        <v>22</v>
      </c>
      <c r="C39" s="170"/>
      <c r="D39" s="170"/>
      <c r="E39" s="170"/>
      <c r="F39" s="170"/>
      <c r="G39" s="131"/>
      <c r="H39" s="131"/>
      <c r="I39" s="169"/>
      <c r="J39" s="68"/>
      <c r="K39" s="66"/>
      <c r="L39" s="66"/>
      <c r="M39" s="66"/>
      <c r="N39" s="116">
        <f t="shared" si="1"/>
        <v>0</v>
      </c>
      <c r="O39" s="67"/>
    </row>
    <row r="40" spans="1:15" ht="14.25" x14ac:dyDescent="0.2">
      <c r="A40" s="64" t="s">
        <v>29</v>
      </c>
      <c r="B40" s="223">
        <f t="shared" si="4"/>
        <v>23</v>
      </c>
      <c r="C40" s="170"/>
      <c r="D40" s="170"/>
      <c r="E40" s="170"/>
      <c r="F40" s="170"/>
      <c r="G40" s="131"/>
      <c r="H40" s="131"/>
      <c r="I40" s="169"/>
      <c r="J40" s="68"/>
      <c r="K40" s="66"/>
      <c r="L40" s="66"/>
      <c r="M40" s="66"/>
      <c r="N40" s="116">
        <f t="shared" si="1"/>
        <v>0</v>
      </c>
      <c r="O40" s="67"/>
    </row>
    <row r="41" spans="1:15" ht="14.25" x14ac:dyDescent="0.2">
      <c r="A41" s="64" t="s">
        <v>30</v>
      </c>
      <c r="B41" s="223">
        <f t="shared" si="4"/>
        <v>24</v>
      </c>
      <c r="C41" s="170"/>
      <c r="D41" s="170" t="s">
        <v>17</v>
      </c>
      <c r="E41" s="170"/>
      <c r="F41" s="170"/>
      <c r="G41" s="131"/>
      <c r="H41" s="131"/>
      <c r="I41" s="169"/>
      <c r="J41" s="68"/>
      <c r="K41" s="66"/>
      <c r="L41" s="66"/>
      <c r="M41" s="66"/>
      <c r="N41" s="116">
        <f t="shared" si="1"/>
        <v>0</v>
      </c>
      <c r="O41" s="67"/>
    </row>
    <row r="42" spans="1:15" thickBot="1" x14ac:dyDescent="0.25">
      <c r="A42" s="69" t="s">
        <v>31</v>
      </c>
      <c r="B42" s="222">
        <f t="shared" si="4"/>
        <v>25</v>
      </c>
      <c r="C42" s="172"/>
      <c r="D42" s="172"/>
      <c r="E42" s="172"/>
      <c r="F42" s="172"/>
      <c r="G42" s="70"/>
      <c r="H42" s="70"/>
      <c r="I42" s="173"/>
      <c r="J42" s="72"/>
      <c r="K42" s="73"/>
      <c r="L42" s="73"/>
      <c r="M42" s="73"/>
      <c r="N42" s="117">
        <f t="shared" si="1"/>
        <v>0</v>
      </c>
      <c r="O42" s="67"/>
    </row>
    <row r="43" spans="1:15" thickBot="1" x14ac:dyDescent="0.25">
      <c r="A43" s="69" t="s">
        <v>32</v>
      </c>
      <c r="B43" s="222">
        <f>B45-1</f>
        <v>26</v>
      </c>
      <c r="C43" s="172"/>
      <c r="D43" s="172"/>
      <c r="E43" s="172"/>
      <c r="F43" s="172"/>
      <c r="G43" s="70"/>
      <c r="H43" s="70"/>
      <c r="I43" s="173"/>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v>27</v>
      </c>
      <c r="C45" s="65"/>
      <c r="D45" s="170"/>
      <c r="E45" s="170"/>
      <c r="F45" s="170"/>
      <c r="G45" s="131"/>
      <c r="H45" s="131"/>
      <c r="I45" s="169"/>
      <c r="J45" s="68"/>
      <c r="K45" s="66"/>
      <c r="L45" s="66"/>
      <c r="M45" s="66"/>
      <c r="N45" s="116">
        <f t="shared" si="1"/>
        <v>0</v>
      </c>
      <c r="O45" s="83"/>
    </row>
    <row r="46" spans="1:15" ht="14.25" x14ac:dyDescent="0.2">
      <c r="A46" s="64" t="s">
        <v>27</v>
      </c>
      <c r="B46" s="223">
        <v>28</v>
      </c>
      <c r="C46" s="65"/>
      <c r="D46" s="170"/>
      <c r="E46" s="170"/>
      <c r="F46" s="170"/>
      <c r="G46" s="131"/>
      <c r="H46" s="131"/>
      <c r="I46" s="169"/>
      <c r="J46" s="68"/>
      <c r="K46" s="66"/>
      <c r="L46" s="66"/>
      <c r="M46" s="66"/>
      <c r="N46" s="116">
        <f t="shared" si="1"/>
        <v>0</v>
      </c>
      <c r="O46" s="67"/>
    </row>
    <row r="47" spans="1:15" ht="14.25" x14ac:dyDescent="0.2">
      <c r="A47" s="64" t="s">
        <v>28</v>
      </c>
      <c r="B47" s="223">
        <v>29</v>
      </c>
      <c r="C47" s="65"/>
      <c r="D47" s="170"/>
      <c r="E47" s="170"/>
      <c r="F47" s="170"/>
      <c r="G47" s="131"/>
      <c r="H47" s="131"/>
      <c r="I47" s="169"/>
      <c r="J47" s="68"/>
      <c r="K47" s="66"/>
      <c r="L47" s="66"/>
      <c r="M47" s="66"/>
      <c r="N47" s="116">
        <f t="shared" si="1"/>
        <v>0</v>
      </c>
      <c r="O47" s="67"/>
    </row>
    <row r="48" spans="1:15" ht="14.25" x14ac:dyDescent="0.2">
      <c r="A48" s="64" t="s">
        <v>29</v>
      </c>
      <c r="B48" s="223">
        <f>IF(B49=" ",IF(WEEKDAY(TABLE!$A$18)=TABLE!$B$16,TABLE!$A$18," "),B49-1)</f>
        <v>30</v>
      </c>
      <c r="C48" s="65"/>
      <c r="D48" s="170"/>
      <c r="E48" s="170"/>
      <c r="F48" s="170"/>
      <c r="G48" s="131"/>
      <c r="H48" s="131"/>
      <c r="I48" s="169"/>
      <c r="J48" s="68"/>
      <c r="K48" s="66"/>
      <c r="L48" s="66"/>
      <c r="M48" s="66"/>
      <c r="N48" s="116">
        <f t="shared" si="1"/>
        <v>0</v>
      </c>
      <c r="O48" s="67"/>
    </row>
    <row r="49" spans="1:15" ht="14.25" x14ac:dyDescent="0.2">
      <c r="A49" s="64" t="s">
        <v>30</v>
      </c>
      <c r="B49" s="223">
        <v>31</v>
      </c>
      <c r="C49" s="65"/>
      <c r="D49" s="170"/>
      <c r="E49" s="170"/>
      <c r="F49" s="170"/>
      <c r="G49" s="131"/>
      <c r="H49" s="131"/>
      <c r="I49" s="169"/>
      <c r="J49" s="68"/>
      <c r="K49" s="66"/>
      <c r="L49" s="66"/>
      <c r="M49" s="66"/>
      <c r="N49" s="116">
        <f t="shared" si="1"/>
        <v>0</v>
      </c>
      <c r="O49" s="67"/>
    </row>
    <row r="50" spans="1:15" thickBot="1" x14ac:dyDescent="0.25">
      <c r="A50" s="69" t="s">
        <v>31</v>
      </c>
      <c r="B50" s="222" t="str">
        <f>IF(B51=" ",IF(WEEKDAY(TABLE!$A$18)=TABLE!$B$18,TABLE!$A$18," "),B51-1)</f>
        <v xml:space="preserve"> </v>
      </c>
      <c r="C50" s="135"/>
      <c r="D50" s="172"/>
      <c r="E50" s="172"/>
      <c r="F50" s="172"/>
      <c r="G50" s="70"/>
      <c r="H50" s="70"/>
      <c r="I50" s="173"/>
      <c r="J50" s="72"/>
      <c r="K50" s="73"/>
      <c r="L50" s="73"/>
      <c r="M50" s="73"/>
      <c r="N50" s="117">
        <f t="shared" si="1"/>
        <v>0</v>
      </c>
      <c r="O50" s="84"/>
    </row>
    <row r="51" spans="1:15" thickBot="1" x14ac:dyDescent="0.25">
      <c r="A51" s="69" t="s">
        <v>32</v>
      </c>
      <c r="B51" s="222" t="str">
        <f>IF(WEEKDAY(TABLE!$A$18)=TABLE!$B$19,TABLE!$A$18," ")</f>
        <v xml:space="preserve"> </v>
      </c>
      <c r="C51" s="172"/>
      <c r="D51" s="172"/>
      <c r="E51" s="172"/>
      <c r="F51" s="172"/>
      <c r="G51" s="70"/>
      <c r="H51" s="70"/>
      <c r="I51" s="173"/>
      <c r="J51" s="72"/>
      <c r="K51" s="73"/>
      <c r="L51" s="73"/>
      <c r="M51" s="73"/>
      <c r="N51" s="117">
        <f t="shared" si="1"/>
        <v>0</v>
      </c>
      <c r="O51" s="76" t="s">
        <v>72</v>
      </c>
    </row>
    <row r="52" spans="1:15" thickBot="1" x14ac:dyDescent="0.25">
      <c r="A52" s="85"/>
      <c r="B52" s="86"/>
      <c r="C52" s="485" t="s">
        <v>33</v>
      </c>
      <c r="D52" s="486"/>
      <c r="E52" s="486"/>
      <c r="F52" s="487"/>
      <c r="G52" s="319"/>
      <c r="H52" s="319"/>
      <c r="I52" s="151"/>
      <c r="J52" s="81"/>
      <c r="K52" s="82"/>
      <c r="L52" s="82"/>
      <c r="M52" s="277" t="s">
        <v>136</v>
      </c>
      <c r="N52" s="118">
        <f>SUM(N45:N51)</f>
        <v>0</v>
      </c>
      <c r="O52" s="120">
        <f>J4</f>
        <v>0</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SUM(C15:C49)</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74"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x14ac:dyDescent="0.25">
      <c r="A1" s="479" t="s">
        <v>3</v>
      </c>
      <c r="B1" s="480"/>
      <c r="C1" s="481"/>
      <c r="D1" s="447" t="s">
        <v>4</v>
      </c>
      <c r="E1" s="449"/>
      <c r="F1" s="449"/>
      <c r="G1" s="449"/>
      <c r="H1" s="449"/>
      <c r="I1" s="449"/>
      <c r="J1" s="449"/>
      <c r="K1" s="449"/>
      <c r="L1" s="449"/>
      <c r="M1" s="450"/>
      <c r="N1" s="463" t="s">
        <v>111</v>
      </c>
      <c r="O1" s="464"/>
    </row>
    <row r="2" spans="1:15" ht="15.75" thickBot="1" x14ac:dyDescent="0.3">
      <c r="A2" s="482" t="s">
        <v>5</v>
      </c>
      <c r="B2" s="483"/>
      <c r="C2" s="484"/>
      <c r="D2" s="451" t="s">
        <v>6</v>
      </c>
      <c r="E2" s="453"/>
      <c r="F2" s="453"/>
      <c r="G2" s="453"/>
      <c r="H2" s="453"/>
      <c r="I2" s="453"/>
      <c r="J2" s="453"/>
      <c r="K2" s="453"/>
      <c r="L2" s="453"/>
      <c r="M2" s="454"/>
      <c r="N2" s="465">
        <f>Jul!N2+1</f>
        <v>7</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8</v>
      </c>
      <c r="N4" s="259" t="s">
        <v>90</v>
      </c>
      <c r="O4" s="218">
        <f>Jan!O4</f>
        <v>2020</v>
      </c>
    </row>
    <row r="5" spans="1:15" ht="13.9" customHeight="1" x14ac:dyDescent="0.2">
      <c r="A5" s="31"/>
      <c r="B5" s="32"/>
      <c r="C5" s="399" t="s">
        <v>112</v>
      </c>
      <c r="D5" s="400"/>
      <c r="E5" s="401"/>
      <c r="F5" s="33"/>
      <c r="G5" s="317"/>
      <c r="H5" s="317"/>
      <c r="I5" s="34"/>
      <c r="J5" s="35"/>
      <c r="K5" s="36"/>
      <c r="L5" s="37"/>
      <c r="M5" s="38" t="s">
        <v>119</v>
      </c>
      <c r="N5" s="39"/>
      <c r="O5" s="158"/>
    </row>
    <row r="6" spans="1:15" ht="14.25" customHeight="1" x14ac:dyDescent="0.2">
      <c r="A6" s="455" t="s">
        <v>170</v>
      </c>
      <c r="B6" s="389"/>
      <c r="C6" s="389"/>
      <c r="D6" s="389"/>
      <c r="E6" s="389"/>
      <c r="F6" s="389"/>
      <c r="G6" s="389"/>
      <c r="H6" s="389"/>
      <c r="I6" s="390"/>
      <c r="J6" s="494" t="s">
        <v>99</v>
      </c>
      <c r="K6" s="457"/>
      <c r="L6" s="457"/>
      <c r="M6" s="457"/>
      <c r="N6" s="457"/>
      <c r="O6" s="457"/>
    </row>
    <row r="7" spans="1:15" ht="17.25" customHeight="1" x14ac:dyDescent="0.2">
      <c r="A7" s="456"/>
      <c r="B7" s="392"/>
      <c r="C7" s="392"/>
      <c r="D7" s="392"/>
      <c r="E7" s="392"/>
      <c r="F7" s="392"/>
      <c r="G7" s="392"/>
      <c r="H7" s="392"/>
      <c r="I7" s="393"/>
      <c r="J7" s="495"/>
      <c r="K7" s="459"/>
      <c r="L7" s="459"/>
      <c r="M7" s="459"/>
      <c r="N7" s="459"/>
      <c r="O7" s="460"/>
    </row>
    <row r="8" spans="1:15" ht="33.75" x14ac:dyDescent="0.2">
      <c r="A8" s="273" t="s">
        <v>9</v>
      </c>
      <c r="B8" s="41"/>
      <c r="C8" s="42" t="s">
        <v>79</v>
      </c>
      <c r="D8" s="42" t="s">
        <v>10</v>
      </c>
      <c r="E8" s="42" t="s">
        <v>78</v>
      </c>
      <c r="F8" s="42" t="s">
        <v>11</v>
      </c>
      <c r="G8" s="320" t="s">
        <v>176</v>
      </c>
      <c r="H8" s="320" t="s">
        <v>177</v>
      </c>
      <c r="I8" s="43" t="s">
        <v>12</v>
      </c>
      <c r="J8" s="499"/>
      <c r="K8" s="461"/>
      <c r="L8" s="461"/>
      <c r="M8" s="461"/>
      <c r="N8" s="461"/>
      <c r="O8" s="462"/>
    </row>
    <row r="9" spans="1:15" ht="14.25" x14ac:dyDescent="0.2">
      <c r="A9" s="272" t="s">
        <v>80</v>
      </c>
      <c r="B9" s="44"/>
      <c r="C9" s="260">
        <f>Jul!C57</f>
        <v>0</v>
      </c>
      <c r="D9" s="260">
        <f>Jul!D57</f>
        <v>0</v>
      </c>
      <c r="E9" s="260">
        <f>Jul!E57</f>
        <v>0</v>
      </c>
      <c r="F9" s="260">
        <f>Jul!F57</f>
        <v>0</v>
      </c>
      <c r="G9" s="260">
        <f>Jul!G57</f>
        <v>0</v>
      </c>
      <c r="H9" s="260">
        <f>Jul!H57</f>
        <v>0</v>
      </c>
      <c r="I9" s="261">
        <f>Jul!I57</f>
        <v>0</v>
      </c>
      <c r="J9" s="268" t="s">
        <v>13</v>
      </c>
      <c r="K9" s="424" t="s">
        <v>14</v>
      </c>
      <c r="L9" s="425"/>
      <c r="M9" s="47" t="s">
        <v>15</v>
      </c>
      <c r="N9" s="274" t="s">
        <v>16</v>
      </c>
      <c r="O9" s="159"/>
    </row>
    <row r="10" spans="1:15" ht="14.25" x14ac:dyDescent="0.2">
      <c r="A10" s="272" t="s">
        <v>82</v>
      </c>
      <c r="B10" s="44"/>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272" t="s">
        <v>81</v>
      </c>
      <c r="B11" s="44"/>
      <c r="C11" s="219">
        <f>C9-C10</f>
        <v>0</v>
      </c>
      <c r="D11" s="219">
        <f>D10+D9</f>
        <v>0</v>
      </c>
      <c r="E11" s="219">
        <f>E9</f>
        <v>0</v>
      </c>
      <c r="F11" s="219">
        <f>F9-F10</f>
        <v>0</v>
      </c>
      <c r="G11" s="219">
        <f>G9-G10</f>
        <v>0</v>
      </c>
      <c r="H11" s="219">
        <f>H9-H10</f>
        <v>0</v>
      </c>
      <c r="I11" s="262">
        <f>I9</f>
        <v>0</v>
      </c>
      <c r="J11" s="431" t="s">
        <v>71</v>
      </c>
      <c r="K11" s="431"/>
      <c r="L11" s="431"/>
      <c r="M11" s="425"/>
      <c r="N11" s="53" t="s">
        <v>70</v>
      </c>
      <c r="O11" s="160"/>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122</v>
      </c>
    </row>
    <row r="13" spans="1:15" ht="14.25" x14ac:dyDescent="0.2">
      <c r="A13" s="64" t="s">
        <v>26</v>
      </c>
      <c r="B13" s="221">
        <f t="shared" ref="B13:B17" si="0">IF(B14=" "," ",IF(DAY(B14)=1," ",B14-1))</f>
        <v>3</v>
      </c>
      <c r="C13" s="65"/>
      <c r="D13" s="45"/>
      <c r="E13" s="45"/>
      <c r="F13" s="45"/>
      <c r="G13" s="131"/>
      <c r="H13" s="131"/>
      <c r="I13" s="61"/>
      <c r="J13" s="161"/>
      <c r="K13" s="66"/>
      <c r="L13" s="66"/>
      <c r="M13" s="66"/>
      <c r="N13" s="116">
        <f>ROUND(((M13-J13-(L13-K13))*24),2)</f>
        <v>0</v>
      </c>
      <c r="O13" s="67"/>
    </row>
    <row r="14" spans="1:15" ht="14.25" x14ac:dyDescent="0.2">
      <c r="A14" s="64" t="s">
        <v>27</v>
      </c>
      <c r="B14" s="221">
        <f t="shared" si="0"/>
        <v>4</v>
      </c>
      <c r="C14" s="65"/>
      <c r="D14" s="45"/>
      <c r="E14" s="45"/>
      <c r="F14" s="45"/>
      <c r="G14" s="131"/>
      <c r="H14" s="131"/>
      <c r="I14" s="61"/>
      <c r="J14" s="161"/>
      <c r="K14" s="66"/>
      <c r="L14" s="66"/>
      <c r="M14" s="66"/>
      <c r="N14" s="116">
        <f t="shared" ref="N14:N43" si="1">ROUND(((M14-J14-(L14-K14))*24),2)</f>
        <v>0</v>
      </c>
      <c r="O14" s="67"/>
    </row>
    <row r="15" spans="1:15" x14ac:dyDescent="0.25">
      <c r="A15" s="64" t="s">
        <v>28</v>
      </c>
      <c r="B15" s="221">
        <f t="shared" si="0"/>
        <v>5</v>
      </c>
      <c r="C15" s="65"/>
      <c r="D15" s="162"/>
      <c r="E15" s="162"/>
      <c r="F15" s="162"/>
      <c r="G15" s="45"/>
      <c r="H15" s="45"/>
      <c r="I15" s="163"/>
      <c r="J15" s="161"/>
      <c r="K15" s="66"/>
      <c r="L15" s="66"/>
      <c r="M15" s="66"/>
      <c r="N15" s="116">
        <f t="shared" si="1"/>
        <v>0</v>
      </c>
      <c r="O15" s="67"/>
    </row>
    <row r="16" spans="1:15" ht="14.25" x14ac:dyDescent="0.2">
      <c r="A16" s="64" t="s">
        <v>29</v>
      </c>
      <c r="B16" s="221">
        <f t="shared" si="0"/>
        <v>6</v>
      </c>
      <c r="C16" s="65"/>
      <c r="D16" s="45"/>
      <c r="E16" s="45"/>
      <c r="F16" s="45"/>
      <c r="G16" s="131"/>
      <c r="H16" s="131"/>
      <c r="I16" s="46"/>
      <c r="J16" s="161"/>
      <c r="K16" s="66"/>
      <c r="L16" s="66"/>
      <c r="M16" s="66"/>
      <c r="N16" s="116">
        <f t="shared" si="1"/>
        <v>0</v>
      </c>
      <c r="O16" s="67"/>
    </row>
    <row r="17" spans="1:22" ht="14.25" x14ac:dyDescent="0.2">
      <c r="A17" s="64" t="s">
        <v>30</v>
      </c>
      <c r="B17" s="223">
        <f t="shared" si="0"/>
        <v>7</v>
      </c>
      <c r="C17" s="65"/>
      <c r="D17" s="45"/>
      <c r="E17" s="45"/>
      <c r="F17" s="45"/>
      <c r="G17" s="131"/>
      <c r="H17" s="131"/>
      <c r="I17" s="61"/>
      <c r="J17" s="161"/>
      <c r="K17" s="66"/>
      <c r="L17" s="66"/>
      <c r="M17" s="66"/>
      <c r="N17" s="116">
        <f t="shared" si="1"/>
        <v>0</v>
      </c>
      <c r="O17" s="67"/>
    </row>
    <row r="18" spans="1:22" thickBot="1" x14ac:dyDescent="0.25">
      <c r="A18" s="69" t="s">
        <v>31</v>
      </c>
      <c r="B18" s="222">
        <f>IF(B19=" "," ",IF(DAY(B19)=1," ",B19-1))</f>
        <v>8</v>
      </c>
      <c r="C18" s="70"/>
      <c r="D18" s="70"/>
      <c r="E18" s="70"/>
      <c r="F18" s="70"/>
      <c r="G18" s="70"/>
      <c r="H18" s="70"/>
      <c r="I18" s="71"/>
      <c r="J18" s="164"/>
      <c r="K18" s="73"/>
      <c r="L18" s="73"/>
      <c r="M18" s="73"/>
      <c r="N18" s="117">
        <f t="shared" si="1"/>
        <v>0</v>
      </c>
      <c r="O18" s="67"/>
    </row>
    <row r="19" spans="1:22" thickBot="1" x14ac:dyDescent="0.25">
      <c r="A19" s="69" t="s">
        <v>32</v>
      </c>
      <c r="B19" s="222">
        <f>IF(B21=" "," ",IF(DAY(B21)=1," ",B21-1))</f>
        <v>9</v>
      </c>
      <c r="C19" s="70"/>
      <c r="D19" s="70"/>
      <c r="E19" s="70"/>
      <c r="F19" s="70"/>
      <c r="G19" s="70"/>
      <c r="H19" s="70"/>
      <c r="I19" s="71"/>
      <c r="J19" s="74"/>
      <c r="K19" s="75"/>
      <c r="L19" s="75"/>
      <c r="M19" s="75"/>
      <c r="N19" s="117">
        <f t="shared" si="1"/>
        <v>0</v>
      </c>
      <c r="O19" s="76" t="s">
        <v>72</v>
      </c>
      <c r="U19" s="149"/>
    </row>
    <row r="20" spans="1:22" thickBot="1" x14ac:dyDescent="0.25">
      <c r="A20" s="77"/>
      <c r="B20" s="78"/>
      <c r="C20" s="79"/>
      <c r="D20" s="79"/>
      <c r="E20" s="79"/>
      <c r="F20" s="79"/>
      <c r="G20" s="79"/>
      <c r="H20" s="79"/>
      <c r="I20" s="80"/>
      <c r="J20" s="81"/>
      <c r="K20" s="82"/>
      <c r="L20" s="82"/>
      <c r="M20" s="277" t="s">
        <v>136</v>
      </c>
      <c r="N20" s="118">
        <f>SUM(N13:N19)</f>
        <v>0</v>
      </c>
      <c r="O20" s="120">
        <f>J4</f>
        <v>0</v>
      </c>
      <c r="V20" s="149"/>
    </row>
    <row r="21" spans="1:22" ht="14.25" x14ac:dyDescent="0.2">
      <c r="A21" s="64" t="s">
        <v>26</v>
      </c>
      <c r="B21" s="223">
        <f t="shared" ref="B21:B26" si="2">B22-1</f>
        <v>10</v>
      </c>
      <c r="C21" s="45"/>
      <c r="D21" s="45"/>
      <c r="E21" s="45"/>
      <c r="F21" s="45"/>
      <c r="G21" s="131"/>
      <c r="H21" s="131"/>
      <c r="I21" s="61"/>
      <c r="J21" s="68"/>
      <c r="K21" s="66"/>
      <c r="L21" s="66"/>
      <c r="M21" s="66"/>
      <c r="N21" s="116">
        <f t="shared" si="1"/>
        <v>0</v>
      </c>
      <c r="O21" s="83"/>
    </row>
    <row r="22" spans="1:22" ht="14.25" x14ac:dyDescent="0.2">
      <c r="A22" s="64" t="s">
        <v>27</v>
      </c>
      <c r="B22" s="223">
        <f t="shared" si="2"/>
        <v>11</v>
      </c>
      <c r="C22" s="45"/>
      <c r="D22" s="45" t="s">
        <v>17</v>
      </c>
      <c r="E22" s="45"/>
      <c r="F22" s="45"/>
      <c r="G22" s="131"/>
      <c r="H22" s="131"/>
      <c r="I22" s="61"/>
      <c r="J22" s="68"/>
      <c r="K22" s="66"/>
      <c r="L22" s="66"/>
      <c r="M22" s="66"/>
      <c r="N22" s="116">
        <f t="shared" si="1"/>
        <v>0</v>
      </c>
      <c r="O22" s="67"/>
    </row>
    <row r="23" spans="1:22" ht="14.25" x14ac:dyDescent="0.2">
      <c r="A23" s="64" t="s">
        <v>28</v>
      </c>
      <c r="B23" s="223">
        <f t="shared" si="2"/>
        <v>12</v>
      </c>
      <c r="C23" s="45"/>
      <c r="D23" s="45"/>
      <c r="E23" s="45"/>
      <c r="F23" s="45"/>
      <c r="G23" s="131"/>
      <c r="H23" s="131"/>
      <c r="I23" s="61"/>
      <c r="J23" s="68"/>
      <c r="K23" s="66"/>
      <c r="L23" s="66"/>
      <c r="M23" s="66"/>
      <c r="N23" s="116">
        <f t="shared" si="1"/>
        <v>0</v>
      </c>
      <c r="O23" s="67"/>
    </row>
    <row r="24" spans="1:22" ht="14.25" x14ac:dyDescent="0.2">
      <c r="A24" s="64" t="s">
        <v>29</v>
      </c>
      <c r="B24" s="223">
        <f t="shared" si="2"/>
        <v>13</v>
      </c>
      <c r="C24" s="45"/>
      <c r="D24" s="45"/>
      <c r="E24" s="45"/>
      <c r="F24" s="45"/>
      <c r="G24" s="131"/>
      <c r="H24" s="131"/>
      <c r="I24" s="61"/>
      <c r="J24" s="68"/>
      <c r="K24" s="66"/>
      <c r="L24" s="66"/>
      <c r="M24" s="66"/>
      <c r="N24" s="116">
        <f t="shared" si="1"/>
        <v>0</v>
      </c>
      <c r="O24" s="67"/>
    </row>
    <row r="25" spans="1:22" ht="14.25" x14ac:dyDescent="0.2">
      <c r="A25" s="64" t="s">
        <v>30</v>
      </c>
      <c r="B25" s="223">
        <f t="shared" si="2"/>
        <v>14</v>
      </c>
      <c r="C25" s="45"/>
      <c r="D25" s="45"/>
      <c r="E25" s="45"/>
      <c r="F25" s="45"/>
      <c r="G25" s="131"/>
      <c r="H25" s="131"/>
      <c r="I25" s="61"/>
      <c r="J25" s="68"/>
      <c r="K25" s="66"/>
      <c r="L25" s="66"/>
      <c r="M25" s="66"/>
      <c r="N25" s="116">
        <f t="shared" si="1"/>
        <v>0</v>
      </c>
      <c r="O25" s="67"/>
    </row>
    <row r="26" spans="1:22" thickBot="1" x14ac:dyDescent="0.25">
      <c r="A26" s="69" t="s">
        <v>31</v>
      </c>
      <c r="B26" s="222">
        <f t="shared" si="2"/>
        <v>15</v>
      </c>
      <c r="C26" s="70"/>
      <c r="D26" s="70"/>
      <c r="E26" s="70"/>
      <c r="F26" s="70"/>
      <c r="G26" s="70"/>
      <c r="H26" s="70"/>
      <c r="I26" s="71"/>
      <c r="J26" s="72"/>
      <c r="K26" s="73"/>
      <c r="L26" s="73"/>
      <c r="M26" s="73"/>
      <c r="N26" s="117">
        <f t="shared" si="1"/>
        <v>0</v>
      </c>
      <c r="O26" s="67"/>
    </row>
    <row r="27" spans="1:22" thickBot="1" x14ac:dyDescent="0.25">
      <c r="A27" s="69" t="s">
        <v>32</v>
      </c>
      <c r="B27" s="222">
        <f>B29-1</f>
        <v>16</v>
      </c>
      <c r="C27" s="70"/>
      <c r="D27" s="70"/>
      <c r="E27" s="70"/>
      <c r="F27" s="70"/>
      <c r="G27" s="70"/>
      <c r="H27" s="70"/>
      <c r="I27" s="71"/>
      <c r="J27" s="72"/>
      <c r="K27" s="73"/>
      <c r="L27" s="73"/>
      <c r="M27" s="73"/>
      <c r="N27" s="117">
        <f t="shared" si="1"/>
        <v>0</v>
      </c>
      <c r="O27" s="76" t="s">
        <v>72</v>
      </c>
    </row>
    <row r="28" spans="1:22" thickBot="1" x14ac:dyDescent="0.25">
      <c r="A28" s="77"/>
      <c r="B28" s="78"/>
      <c r="C28" s="79"/>
      <c r="D28" s="79"/>
      <c r="E28" s="79"/>
      <c r="F28" s="79"/>
      <c r="G28" s="78"/>
      <c r="H28" s="78"/>
      <c r="I28" s="80"/>
      <c r="J28" s="81"/>
      <c r="K28" s="82"/>
      <c r="L28" s="82"/>
      <c r="M28" s="277" t="s">
        <v>136</v>
      </c>
      <c r="N28" s="118">
        <f>SUM(N21:N27)</f>
        <v>0</v>
      </c>
      <c r="O28" s="120">
        <f>J4</f>
        <v>0</v>
      </c>
    </row>
    <row r="29" spans="1:22" ht="14.25" x14ac:dyDescent="0.2">
      <c r="A29" s="64" t="s">
        <v>26</v>
      </c>
      <c r="B29" s="223">
        <f t="shared" ref="B29:B34" si="3">B30-1</f>
        <v>17</v>
      </c>
      <c r="C29" s="45"/>
      <c r="D29" s="45"/>
      <c r="E29" s="45"/>
      <c r="F29" s="45"/>
      <c r="G29" s="131"/>
      <c r="H29" s="131"/>
      <c r="I29" s="61" t="s">
        <v>17</v>
      </c>
      <c r="J29" s="68"/>
      <c r="K29" s="66"/>
      <c r="L29" s="66"/>
      <c r="M29" s="66"/>
      <c r="N29" s="116">
        <f t="shared" si="1"/>
        <v>0</v>
      </c>
      <c r="O29" s="83"/>
    </row>
    <row r="30" spans="1:22" ht="14.25" x14ac:dyDescent="0.2">
      <c r="A30" s="64" t="s">
        <v>27</v>
      </c>
      <c r="B30" s="223">
        <f t="shared" si="3"/>
        <v>18</v>
      </c>
      <c r="C30" s="45"/>
      <c r="D30" s="45"/>
      <c r="E30" s="45"/>
      <c r="F30" s="45"/>
      <c r="G30" s="131"/>
      <c r="H30" s="131"/>
      <c r="I30" s="61"/>
      <c r="J30" s="68"/>
      <c r="K30" s="66"/>
      <c r="L30" s="66"/>
      <c r="M30" s="66"/>
      <c r="N30" s="116">
        <f t="shared" si="1"/>
        <v>0</v>
      </c>
      <c r="O30" s="67"/>
    </row>
    <row r="31" spans="1:22" ht="14.25" x14ac:dyDescent="0.2">
      <c r="A31" s="64" t="s">
        <v>28</v>
      </c>
      <c r="B31" s="223">
        <f t="shared" si="3"/>
        <v>19</v>
      </c>
      <c r="C31" s="45"/>
      <c r="D31" s="45"/>
      <c r="E31" s="45"/>
      <c r="F31" s="45"/>
      <c r="G31" s="131"/>
      <c r="H31" s="131"/>
      <c r="I31" s="61"/>
      <c r="J31" s="68"/>
      <c r="K31" s="66"/>
      <c r="L31" s="66"/>
      <c r="M31" s="66"/>
      <c r="N31" s="116">
        <f t="shared" si="1"/>
        <v>0</v>
      </c>
      <c r="O31" s="67"/>
    </row>
    <row r="32" spans="1:22" ht="14.25" x14ac:dyDescent="0.2">
      <c r="A32" s="64" t="s">
        <v>29</v>
      </c>
      <c r="B32" s="223">
        <f t="shared" si="3"/>
        <v>20</v>
      </c>
      <c r="C32" s="45"/>
      <c r="D32" s="45"/>
      <c r="E32" s="45"/>
      <c r="F32" s="45"/>
      <c r="G32" s="131"/>
      <c r="H32" s="131"/>
      <c r="I32" s="61"/>
      <c r="J32" s="68"/>
      <c r="K32" s="66"/>
      <c r="L32" s="66"/>
      <c r="M32" s="66"/>
      <c r="N32" s="116">
        <f t="shared" si="1"/>
        <v>0</v>
      </c>
      <c r="O32" s="67"/>
    </row>
    <row r="33" spans="1:15" ht="14.25" x14ac:dyDescent="0.2">
      <c r="A33" s="64" t="s">
        <v>30</v>
      </c>
      <c r="B33" s="223">
        <f t="shared" si="3"/>
        <v>21</v>
      </c>
      <c r="C33" s="45"/>
      <c r="D33" s="45"/>
      <c r="E33" s="45"/>
      <c r="F33" s="45"/>
      <c r="G33" s="131"/>
      <c r="H33" s="131"/>
      <c r="I33" s="61"/>
      <c r="J33" s="68"/>
      <c r="K33" s="66"/>
      <c r="L33" s="66"/>
      <c r="M33" s="66"/>
      <c r="N33" s="116">
        <f t="shared" si="1"/>
        <v>0</v>
      </c>
      <c r="O33" s="67"/>
    </row>
    <row r="34" spans="1:15" thickBot="1" x14ac:dyDescent="0.25">
      <c r="A34" s="69" t="s">
        <v>31</v>
      </c>
      <c r="B34" s="222">
        <f t="shared" si="3"/>
        <v>22</v>
      </c>
      <c r="C34" s="70"/>
      <c r="D34" s="70"/>
      <c r="E34" s="70"/>
      <c r="F34" s="70"/>
      <c r="G34" s="70"/>
      <c r="H34" s="70"/>
      <c r="I34" s="71"/>
      <c r="J34" s="72"/>
      <c r="K34" s="73"/>
      <c r="L34" s="73"/>
      <c r="M34" s="73"/>
      <c r="N34" s="117">
        <f t="shared" si="1"/>
        <v>0</v>
      </c>
      <c r="O34" s="67"/>
    </row>
    <row r="35" spans="1:15" thickBot="1" x14ac:dyDescent="0.25">
      <c r="A35" s="69" t="s">
        <v>32</v>
      </c>
      <c r="B35" s="222">
        <f>B37-1</f>
        <v>23</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64" t="s">
        <v>26</v>
      </c>
      <c r="B37" s="223">
        <f t="shared" ref="B37:B42" si="4">B38-1</f>
        <v>24</v>
      </c>
      <c r="C37" s="45"/>
      <c r="D37" s="45"/>
      <c r="E37" s="45"/>
      <c r="F37" s="45"/>
      <c r="G37" s="45"/>
      <c r="H37" s="45"/>
      <c r="I37" s="61"/>
      <c r="J37" s="68"/>
      <c r="K37" s="66"/>
      <c r="L37" s="66"/>
      <c r="M37" s="66"/>
      <c r="N37" s="116">
        <f t="shared" si="1"/>
        <v>0</v>
      </c>
      <c r="O37" s="83"/>
    </row>
    <row r="38" spans="1:15" ht="14.25" x14ac:dyDescent="0.2">
      <c r="A38" s="64" t="s">
        <v>27</v>
      </c>
      <c r="B38" s="223">
        <f t="shared" si="4"/>
        <v>25</v>
      </c>
      <c r="C38" s="45"/>
      <c r="D38" s="45"/>
      <c r="E38" s="45"/>
      <c r="F38" s="45"/>
      <c r="G38" s="131"/>
      <c r="H38" s="131"/>
      <c r="I38" s="61"/>
      <c r="J38" s="68"/>
      <c r="K38" s="66"/>
      <c r="L38" s="66"/>
      <c r="M38" s="66"/>
      <c r="N38" s="116">
        <f t="shared" si="1"/>
        <v>0</v>
      </c>
      <c r="O38" s="67"/>
    </row>
    <row r="39" spans="1:15" ht="14.25" x14ac:dyDescent="0.2">
      <c r="A39" s="64" t="s">
        <v>28</v>
      </c>
      <c r="B39" s="223">
        <f t="shared" si="4"/>
        <v>26</v>
      </c>
      <c r="C39" s="45"/>
      <c r="D39" s="45"/>
      <c r="E39" s="45"/>
      <c r="F39" s="45"/>
      <c r="G39" s="131"/>
      <c r="H39" s="131"/>
      <c r="I39" s="61"/>
      <c r="J39" s="68"/>
      <c r="K39" s="66"/>
      <c r="L39" s="66"/>
      <c r="M39" s="66"/>
      <c r="N39" s="116">
        <f t="shared" si="1"/>
        <v>0</v>
      </c>
      <c r="O39" s="67"/>
    </row>
    <row r="40" spans="1:15" ht="14.25" x14ac:dyDescent="0.2">
      <c r="A40" s="64" t="s">
        <v>29</v>
      </c>
      <c r="B40" s="223">
        <f t="shared" si="4"/>
        <v>27</v>
      </c>
      <c r="C40" s="45"/>
      <c r="D40" s="45"/>
      <c r="E40" s="45"/>
      <c r="F40" s="45"/>
      <c r="G40" s="131"/>
      <c r="H40" s="131"/>
      <c r="I40" s="61"/>
      <c r="J40" s="68"/>
      <c r="K40" s="66"/>
      <c r="L40" s="66"/>
      <c r="M40" s="66"/>
      <c r="N40" s="116">
        <f t="shared" si="1"/>
        <v>0</v>
      </c>
      <c r="O40" s="67"/>
    </row>
    <row r="41" spans="1:15" ht="14.25" x14ac:dyDescent="0.2">
      <c r="A41" s="64" t="s">
        <v>30</v>
      </c>
      <c r="B41" s="223">
        <f t="shared" si="4"/>
        <v>28</v>
      </c>
      <c r="C41" s="45"/>
      <c r="D41" s="45" t="s">
        <v>17</v>
      </c>
      <c r="E41" s="45"/>
      <c r="F41" s="45"/>
      <c r="G41" s="131"/>
      <c r="H41" s="131"/>
      <c r="I41" s="61"/>
      <c r="J41" s="68"/>
      <c r="K41" s="66"/>
      <c r="L41" s="66"/>
      <c r="M41" s="66"/>
      <c r="N41" s="116">
        <f t="shared" si="1"/>
        <v>0</v>
      </c>
      <c r="O41" s="67"/>
    </row>
    <row r="42" spans="1:15" thickBot="1" x14ac:dyDescent="0.25">
      <c r="A42" s="69" t="s">
        <v>31</v>
      </c>
      <c r="B42" s="222">
        <f t="shared" si="4"/>
        <v>29</v>
      </c>
      <c r="C42" s="70"/>
      <c r="D42" s="70"/>
      <c r="E42" s="70"/>
      <c r="F42" s="70"/>
      <c r="G42" s="70"/>
      <c r="H42" s="70"/>
      <c r="I42" s="71"/>
      <c r="J42" s="72"/>
      <c r="K42" s="73"/>
      <c r="L42" s="73"/>
      <c r="M42" s="73"/>
      <c r="N42" s="117">
        <f t="shared" si="1"/>
        <v>0</v>
      </c>
      <c r="O42" s="67"/>
    </row>
    <row r="43" spans="1:15" thickBot="1" x14ac:dyDescent="0.25">
      <c r="A43" s="69" t="s">
        <v>32</v>
      </c>
      <c r="B43" s="222">
        <f>B45-1</f>
        <v>30</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v>31</v>
      </c>
      <c r="C45" s="65" t="s">
        <v>207</v>
      </c>
      <c r="D45" s="45"/>
      <c r="E45" s="45"/>
      <c r="F45" s="45"/>
      <c r="G45" s="131"/>
      <c r="H45" s="131"/>
      <c r="I45" s="61"/>
      <c r="J45" s="68" t="s">
        <v>206</v>
      </c>
      <c r="K45" s="66"/>
      <c r="L45" s="66"/>
      <c r="M45" s="66"/>
      <c r="N45" s="116"/>
      <c r="O45" s="83"/>
    </row>
    <row r="46" spans="1:15" ht="14.25" x14ac:dyDescent="0.2">
      <c r="A46" s="64" t="s">
        <v>27</v>
      </c>
      <c r="B46" s="223" t="s">
        <v>17</v>
      </c>
      <c r="C46" s="65"/>
      <c r="D46" s="45"/>
      <c r="E46" s="45"/>
      <c r="F46" s="45"/>
      <c r="G46" s="131"/>
      <c r="H46" s="131"/>
      <c r="I46" s="61"/>
      <c r="J46" s="68" t="s">
        <v>121</v>
      </c>
      <c r="K46" s="66"/>
      <c r="L46" s="66"/>
      <c r="M46" s="66"/>
      <c r="N46" s="116"/>
      <c r="O46" s="67"/>
    </row>
    <row r="47" spans="1:15" ht="14.25" x14ac:dyDescent="0.2">
      <c r="A47" s="64" t="s">
        <v>28</v>
      </c>
      <c r="B47" s="223" t="s">
        <v>17</v>
      </c>
      <c r="C47" s="65"/>
      <c r="D47" s="45"/>
      <c r="E47" s="45"/>
      <c r="F47" s="45"/>
      <c r="G47" s="131"/>
      <c r="H47" s="131"/>
      <c r="I47" s="61"/>
      <c r="J47" s="68"/>
      <c r="K47" s="66"/>
      <c r="L47" s="66"/>
      <c r="M47" s="66"/>
      <c r="N47" s="116"/>
      <c r="O47" s="67"/>
    </row>
    <row r="48" spans="1:15" ht="14.25" x14ac:dyDescent="0.2">
      <c r="A48" s="64" t="s">
        <v>29</v>
      </c>
      <c r="B48" s="223" t="s">
        <v>17</v>
      </c>
      <c r="C48" s="65"/>
      <c r="D48" s="45"/>
      <c r="E48" s="45"/>
      <c r="F48" s="45"/>
      <c r="G48" s="131"/>
      <c r="H48" s="131"/>
      <c r="I48" s="61"/>
      <c r="J48" s="68"/>
      <c r="K48" s="66"/>
      <c r="L48" s="66"/>
      <c r="M48" s="66"/>
      <c r="N48" s="116"/>
      <c r="O48" s="67"/>
    </row>
    <row r="49" spans="1:15" ht="14.25" x14ac:dyDescent="0.2">
      <c r="A49" s="64" t="s">
        <v>30</v>
      </c>
      <c r="B49" s="223" t="s">
        <v>17</v>
      </c>
      <c r="C49" s="45"/>
      <c r="D49" s="45"/>
      <c r="E49" s="45"/>
      <c r="F49" s="45"/>
      <c r="G49" s="131"/>
      <c r="H49" s="131"/>
      <c r="I49" s="61"/>
      <c r="J49" s="68"/>
      <c r="K49" s="66"/>
      <c r="L49" s="66"/>
      <c r="M49" s="66"/>
      <c r="N49" s="116"/>
      <c r="O49" s="6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str">
        <f>IF(WEEKDAY(TABLE!$A$19)=TABLE!$B$19,TABLE!$A$19," ")</f>
        <v xml:space="preserve"> </v>
      </c>
      <c r="C51" s="70"/>
      <c r="D51" s="70"/>
      <c r="E51" s="70"/>
      <c r="F51" s="70"/>
      <c r="G51" s="70"/>
      <c r="H51" s="70"/>
      <c r="I51" s="71"/>
      <c r="J51" s="72"/>
      <c r="K51" s="73"/>
      <c r="L51" s="73"/>
      <c r="M51" s="73"/>
      <c r="N51" s="117"/>
      <c r="O51" s="202" t="s">
        <v>72</v>
      </c>
    </row>
    <row r="52" spans="1:15" thickBot="1" x14ac:dyDescent="0.25">
      <c r="A52" s="85"/>
      <c r="B52" s="86"/>
      <c r="C52" s="485" t="s">
        <v>33</v>
      </c>
      <c r="D52" s="486"/>
      <c r="E52" s="486"/>
      <c r="F52" s="487"/>
      <c r="G52" s="319"/>
      <c r="H52" s="319"/>
      <c r="I52" s="151"/>
      <c r="J52" s="81"/>
      <c r="K52" s="82"/>
      <c r="L52" s="82"/>
      <c r="M52" s="277" t="s">
        <v>136</v>
      </c>
      <c r="N52" s="118" t="s">
        <v>17</v>
      </c>
      <c r="O52" s="120" t="s">
        <v>17</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SUM(C13:C45)</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A1:C1"/>
    <mergeCell ref="A2:C2"/>
    <mergeCell ref="A6:I7"/>
    <mergeCell ref="J6:O8"/>
    <mergeCell ref="C5:E5"/>
    <mergeCell ref="N1:O1"/>
    <mergeCell ref="N2:O2"/>
    <mergeCell ref="A3:I3"/>
    <mergeCell ref="M3:N3"/>
    <mergeCell ref="A4:I4"/>
    <mergeCell ref="J4:L4"/>
    <mergeCell ref="J3:L3"/>
    <mergeCell ref="D1:M1"/>
    <mergeCell ref="D2:M2"/>
  </mergeCells>
  <pageMargins left="0.7" right="0.7" top="0.75" bottom="0.75" header="0.3" footer="0.3"/>
  <pageSetup scale="64"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465">
        <f>Aug!N2+1</f>
        <v>8</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9</v>
      </c>
      <c r="N4" s="259" t="s">
        <v>91</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170</v>
      </c>
      <c r="B6" s="389"/>
      <c r="C6" s="389"/>
      <c r="D6" s="389"/>
      <c r="E6" s="389"/>
      <c r="F6" s="389"/>
      <c r="G6" s="389"/>
      <c r="H6" s="389"/>
      <c r="I6" s="390"/>
      <c r="J6" s="494" t="s">
        <v>99</v>
      </c>
      <c r="K6" s="457"/>
      <c r="L6" s="457"/>
      <c r="M6" s="457"/>
      <c r="N6" s="457"/>
      <c r="O6" s="458"/>
    </row>
    <row r="7" spans="1:15" ht="17.2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99"/>
      <c r="K8" s="461"/>
      <c r="L8" s="461"/>
      <c r="M8" s="461"/>
      <c r="N8" s="461"/>
      <c r="O8" s="462"/>
    </row>
    <row r="9" spans="1:15" ht="14.25" x14ac:dyDescent="0.2">
      <c r="A9" s="122" t="s">
        <v>80</v>
      </c>
      <c r="B9" s="123"/>
      <c r="C9" s="260">
        <f>Aug!C57</f>
        <v>0</v>
      </c>
      <c r="D9" s="260">
        <f>Aug!D57</f>
        <v>0</v>
      </c>
      <c r="E9" s="260">
        <f>Aug!E57</f>
        <v>0</v>
      </c>
      <c r="F9" s="260">
        <f>Aug!F57</f>
        <v>0</v>
      </c>
      <c r="G9" s="260">
        <f>Aug!G57</f>
        <v>0</v>
      </c>
      <c r="H9" s="260">
        <f>Aug!H57</f>
        <v>0</v>
      </c>
      <c r="I9" s="261">
        <f>Aug!I57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122</v>
      </c>
    </row>
    <row r="13" spans="1:15" ht="14.25" x14ac:dyDescent="0.2">
      <c r="A13" s="64" t="s">
        <v>26</v>
      </c>
      <c r="B13" s="223" t="str">
        <f t="shared" ref="B13:B17" si="0">IF(B14=" "," ",IF(DAY(B14)=1," ",B14-1))</f>
        <v xml:space="preserve"> </v>
      </c>
      <c r="C13" s="65" t="s">
        <v>212</v>
      </c>
      <c r="D13" s="45"/>
      <c r="E13" s="45"/>
      <c r="F13" s="45"/>
      <c r="G13" s="131"/>
      <c r="H13" s="131"/>
      <c r="I13" s="61"/>
      <c r="J13" s="68"/>
      <c r="K13" s="66"/>
      <c r="L13" s="66"/>
      <c r="M13" s="66"/>
      <c r="N13" s="116">
        <f>ROUND(((M13-J13-(L13-K13))*24),2)</f>
        <v>0</v>
      </c>
      <c r="O13" s="67" t="s">
        <v>224</v>
      </c>
    </row>
    <row r="14" spans="1:15" ht="14.25" x14ac:dyDescent="0.2">
      <c r="A14" s="64" t="s">
        <v>27</v>
      </c>
      <c r="B14" s="223">
        <f t="shared" si="0"/>
        <v>1</v>
      </c>
      <c r="C14" s="65"/>
      <c r="D14" s="45"/>
      <c r="E14" s="45"/>
      <c r="F14" s="45"/>
      <c r="G14" s="131"/>
      <c r="H14" s="131"/>
      <c r="I14" s="61"/>
      <c r="J14" s="68"/>
      <c r="K14" s="66"/>
      <c r="L14" s="66"/>
      <c r="M14" s="66"/>
      <c r="N14" s="116">
        <f t="shared" ref="N14:N43" si="1">ROUND(((M14-J14-(L14-K14))*24),2)</f>
        <v>0</v>
      </c>
      <c r="O14" s="67"/>
    </row>
    <row r="15" spans="1:15" ht="14.25" x14ac:dyDescent="0.2">
      <c r="A15" s="64" t="s">
        <v>28</v>
      </c>
      <c r="B15" s="223">
        <f t="shared" si="0"/>
        <v>2</v>
      </c>
      <c r="C15" s="65"/>
      <c r="D15" s="45"/>
      <c r="E15" s="45"/>
      <c r="F15" s="45"/>
      <c r="G15" s="45"/>
      <c r="H15" s="45"/>
      <c r="I15" s="61"/>
      <c r="J15" s="68"/>
      <c r="K15" s="66"/>
      <c r="L15" s="66"/>
      <c r="M15" s="66"/>
      <c r="N15" s="116">
        <f t="shared" si="1"/>
        <v>0</v>
      </c>
      <c r="O15" s="67"/>
    </row>
    <row r="16" spans="1:15" ht="14.25" x14ac:dyDescent="0.2">
      <c r="A16" s="64" t="s">
        <v>29</v>
      </c>
      <c r="B16" s="223">
        <f t="shared" si="0"/>
        <v>3</v>
      </c>
      <c r="C16" s="65"/>
      <c r="D16" s="45"/>
      <c r="E16" s="45"/>
      <c r="F16" s="45"/>
      <c r="G16" s="131"/>
      <c r="H16" s="131"/>
      <c r="I16" s="61"/>
      <c r="J16" s="68"/>
      <c r="K16" s="66"/>
      <c r="L16" s="66"/>
      <c r="M16" s="66"/>
      <c r="N16" s="116">
        <f t="shared" si="1"/>
        <v>0</v>
      </c>
      <c r="O16" s="67"/>
    </row>
    <row r="17" spans="1:15" ht="14.25" x14ac:dyDescent="0.2">
      <c r="A17" s="64" t="s">
        <v>30</v>
      </c>
      <c r="B17" s="223">
        <f t="shared" si="0"/>
        <v>4</v>
      </c>
      <c r="C17" s="45"/>
      <c r="D17" s="45"/>
      <c r="E17" s="45"/>
      <c r="F17" s="45"/>
      <c r="G17" s="131"/>
      <c r="H17" s="131"/>
      <c r="I17" s="61"/>
      <c r="J17" s="68"/>
      <c r="K17" s="66"/>
      <c r="L17" s="66"/>
      <c r="M17" s="66"/>
      <c r="N17" s="116">
        <f t="shared" si="1"/>
        <v>0</v>
      </c>
      <c r="O17" s="67"/>
    </row>
    <row r="18" spans="1:15" thickBot="1" x14ac:dyDescent="0.25">
      <c r="A18" s="69" t="s">
        <v>31</v>
      </c>
      <c r="B18" s="222">
        <f>IF(B19=" "," ",IF(DAY(B19)=1," ",B19-1))</f>
        <v>5</v>
      </c>
      <c r="C18" s="70"/>
      <c r="D18" s="70"/>
      <c r="E18" s="70"/>
      <c r="F18" s="70"/>
      <c r="G18" s="70"/>
      <c r="H18" s="70"/>
      <c r="I18" s="71"/>
      <c r="J18" s="72"/>
      <c r="K18" s="73"/>
      <c r="L18" s="73"/>
      <c r="M18" s="73"/>
      <c r="N18" s="117">
        <f t="shared" si="1"/>
        <v>0</v>
      </c>
      <c r="O18" s="67"/>
    </row>
    <row r="19" spans="1:15" thickBot="1" x14ac:dyDescent="0.25">
      <c r="A19" s="69" t="s">
        <v>32</v>
      </c>
      <c r="B19" s="222">
        <f>IF(B21=" "," ",IF(DAY(B21)=1," ",B21-1))</f>
        <v>6</v>
      </c>
      <c r="C19" s="70"/>
      <c r="D19" s="70"/>
      <c r="E19" s="70"/>
      <c r="F19" s="70"/>
      <c r="G19" s="70"/>
      <c r="H19" s="70"/>
      <c r="I19" s="71"/>
      <c r="J19" s="74"/>
      <c r="K19" s="75"/>
      <c r="L19" s="75"/>
      <c r="M19" s="75"/>
      <c r="N19" s="117">
        <f t="shared" si="1"/>
        <v>0</v>
      </c>
      <c r="O19" s="76" t="s">
        <v>72</v>
      </c>
    </row>
    <row r="20" spans="1:15" thickBot="1" x14ac:dyDescent="0.25">
      <c r="A20" s="77"/>
      <c r="B20" s="77"/>
      <c r="C20" s="79"/>
      <c r="D20" s="79"/>
      <c r="E20" s="79"/>
      <c r="F20" s="79"/>
      <c r="G20" s="79"/>
      <c r="H20" s="79"/>
      <c r="I20" s="80"/>
      <c r="J20" s="81"/>
      <c r="K20" s="82"/>
      <c r="L20" s="82"/>
      <c r="M20" s="277" t="s">
        <v>136</v>
      </c>
      <c r="N20" s="118">
        <f>SUM(N13:N19)</f>
        <v>0</v>
      </c>
      <c r="O20" s="120">
        <f>J4</f>
        <v>0</v>
      </c>
    </row>
    <row r="21" spans="1:15" ht="14.25" x14ac:dyDescent="0.2">
      <c r="A21" s="124" t="s">
        <v>26</v>
      </c>
      <c r="B21" s="220">
        <f t="shared" ref="B21:B26" si="2">B22-1</f>
        <v>7</v>
      </c>
      <c r="C21" s="125"/>
      <c r="D21" s="125"/>
      <c r="E21" s="125"/>
      <c r="F21" s="125"/>
      <c r="G21" s="125"/>
      <c r="H21" s="125"/>
      <c r="I21" s="126" t="s">
        <v>50</v>
      </c>
      <c r="J21" s="127"/>
      <c r="K21" s="128"/>
      <c r="L21" s="128"/>
      <c r="M21" s="128"/>
      <c r="N21" s="143">
        <f t="shared" si="1"/>
        <v>0</v>
      </c>
      <c r="O21" s="129" t="s">
        <v>51</v>
      </c>
    </row>
    <row r="22" spans="1:15" ht="14.25" x14ac:dyDescent="0.2">
      <c r="A22" s="64" t="s">
        <v>27</v>
      </c>
      <c r="B22" s="223">
        <f t="shared" si="2"/>
        <v>8</v>
      </c>
      <c r="C22" s="45"/>
      <c r="D22" s="45" t="s">
        <v>17</v>
      </c>
      <c r="E22" s="45"/>
      <c r="F22" s="45"/>
      <c r="G22" s="131"/>
      <c r="H22" s="131"/>
      <c r="I22" s="61"/>
      <c r="J22" s="68"/>
      <c r="K22" s="66"/>
      <c r="L22" s="66"/>
      <c r="M22" s="66"/>
      <c r="N22" s="116">
        <f t="shared" si="1"/>
        <v>0</v>
      </c>
      <c r="O22" s="67"/>
    </row>
    <row r="23" spans="1:15" ht="14.25" x14ac:dyDescent="0.2">
      <c r="A23" s="64" t="s">
        <v>28</v>
      </c>
      <c r="B23" s="223">
        <f t="shared" si="2"/>
        <v>9</v>
      </c>
      <c r="C23" s="45"/>
      <c r="D23" s="45"/>
      <c r="E23" s="45"/>
      <c r="F23" s="45"/>
      <c r="G23" s="131"/>
      <c r="H23" s="131"/>
      <c r="I23" s="61"/>
      <c r="J23" s="68"/>
      <c r="K23" s="66"/>
      <c r="L23" s="66"/>
      <c r="M23" s="66"/>
      <c r="N23" s="116">
        <f t="shared" si="1"/>
        <v>0</v>
      </c>
      <c r="O23" s="67"/>
    </row>
    <row r="24" spans="1:15" ht="14.25" x14ac:dyDescent="0.2">
      <c r="A24" s="64" t="s">
        <v>29</v>
      </c>
      <c r="B24" s="223">
        <f t="shared" si="2"/>
        <v>10</v>
      </c>
      <c r="C24" s="45"/>
      <c r="D24" s="45"/>
      <c r="E24" s="45"/>
      <c r="F24" s="45"/>
      <c r="G24" s="131"/>
      <c r="H24" s="131"/>
      <c r="I24" s="61"/>
      <c r="J24" s="68"/>
      <c r="K24" s="66"/>
      <c r="L24" s="66"/>
      <c r="M24" s="66"/>
      <c r="N24" s="116">
        <f t="shared" si="1"/>
        <v>0</v>
      </c>
      <c r="O24" s="67"/>
    </row>
    <row r="25" spans="1:15" ht="14.25" x14ac:dyDescent="0.2">
      <c r="A25" s="64" t="s">
        <v>30</v>
      </c>
      <c r="B25" s="223">
        <f t="shared" si="2"/>
        <v>11</v>
      </c>
      <c r="C25" s="45"/>
      <c r="D25" s="45"/>
      <c r="E25" s="45"/>
      <c r="F25" s="45"/>
      <c r="G25" s="131"/>
      <c r="H25" s="131"/>
      <c r="I25" s="61"/>
      <c r="J25" s="68"/>
      <c r="K25" s="66"/>
      <c r="L25" s="66"/>
      <c r="M25" s="66"/>
      <c r="N25" s="116">
        <f t="shared" si="1"/>
        <v>0</v>
      </c>
      <c r="O25" s="67"/>
    </row>
    <row r="26" spans="1:15" thickBot="1" x14ac:dyDescent="0.25">
      <c r="A26" s="69" t="s">
        <v>31</v>
      </c>
      <c r="B26" s="222">
        <f t="shared" si="2"/>
        <v>12</v>
      </c>
      <c r="C26" s="70"/>
      <c r="D26" s="70"/>
      <c r="E26" s="70"/>
      <c r="F26" s="70"/>
      <c r="G26" s="70"/>
      <c r="H26" s="70"/>
      <c r="I26" s="71"/>
      <c r="J26" s="72"/>
      <c r="K26" s="73"/>
      <c r="L26" s="73"/>
      <c r="M26" s="73"/>
      <c r="N26" s="117">
        <f t="shared" si="1"/>
        <v>0</v>
      </c>
      <c r="O26" s="67"/>
    </row>
    <row r="27" spans="1:15" thickBot="1" x14ac:dyDescent="0.25">
      <c r="A27" s="69" t="s">
        <v>32</v>
      </c>
      <c r="B27" s="222">
        <f>B29-1</f>
        <v>13</v>
      </c>
      <c r="C27" s="70"/>
      <c r="D27" s="70"/>
      <c r="E27" s="70"/>
      <c r="F27" s="70"/>
      <c r="G27" s="70"/>
      <c r="H27" s="70"/>
      <c r="I27" s="71"/>
      <c r="J27" s="72"/>
      <c r="K27" s="73"/>
      <c r="L27" s="73"/>
      <c r="M27" s="73"/>
      <c r="N27" s="117">
        <f t="shared" si="1"/>
        <v>0</v>
      </c>
      <c r="O27" s="76" t="s">
        <v>72</v>
      </c>
    </row>
    <row r="28" spans="1:15" thickBot="1" x14ac:dyDescent="0.25">
      <c r="A28" s="77"/>
      <c r="B28" s="78"/>
      <c r="C28" s="79"/>
      <c r="D28" s="79"/>
      <c r="E28" s="79"/>
      <c r="F28" s="79"/>
      <c r="G28" s="78"/>
      <c r="H28" s="78"/>
      <c r="I28" s="80"/>
      <c r="J28" s="81"/>
      <c r="K28" s="82"/>
      <c r="L28" s="82"/>
      <c r="M28" s="277" t="s">
        <v>136</v>
      </c>
      <c r="N28" s="118">
        <f>SUM(N21:N27)</f>
        <v>0</v>
      </c>
      <c r="O28" s="120">
        <f>J4-D53</f>
        <v>0</v>
      </c>
    </row>
    <row r="29" spans="1:15" ht="14.25" x14ac:dyDescent="0.2">
      <c r="A29" s="64" t="s">
        <v>26</v>
      </c>
      <c r="B29" s="223">
        <f t="shared" ref="B29:B34" si="3">B30-1</f>
        <v>14</v>
      </c>
      <c r="C29" s="45"/>
      <c r="D29" s="45"/>
      <c r="E29" s="45"/>
      <c r="F29" s="45"/>
      <c r="G29" s="131"/>
      <c r="H29" s="131"/>
      <c r="I29" s="61" t="s">
        <v>17</v>
      </c>
      <c r="J29" s="68"/>
      <c r="K29" s="66"/>
      <c r="L29" s="66"/>
      <c r="M29" s="66"/>
      <c r="N29" s="116">
        <f t="shared" si="1"/>
        <v>0</v>
      </c>
      <c r="O29" s="83"/>
    </row>
    <row r="30" spans="1:15" ht="14.25" x14ac:dyDescent="0.2">
      <c r="A30" s="64" t="s">
        <v>27</v>
      </c>
      <c r="B30" s="223">
        <f t="shared" si="3"/>
        <v>15</v>
      </c>
      <c r="C30" s="45"/>
      <c r="D30" s="45"/>
      <c r="E30" s="45"/>
      <c r="F30" s="45"/>
      <c r="G30" s="131"/>
      <c r="H30" s="131"/>
      <c r="I30" s="61"/>
      <c r="J30" s="68"/>
      <c r="K30" s="66"/>
      <c r="L30" s="66"/>
      <c r="M30" s="66"/>
      <c r="N30" s="116">
        <f t="shared" si="1"/>
        <v>0</v>
      </c>
      <c r="O30" s="67"/>
    </row>
    <row r="31" spans="1:15" ht="14.25" x14ac:dyDescent="0.2">
      <c r="A31" s="64" t="s">
        <v>28</v>
      </c>
      <c r="B31" s="223">
        <f t="shared" si="3"/>
        <v>16</v>
      </c>
      <c r="C31" s="45"/>
      <c r="D31" s="45"/>
      <c r="E31" s="45"/>
      <c r="F31" s="45"/>
      <c r="G31" s="131"/>
      <c r="H31" s="131"/>
      <c r="I31" s="61"/>
      <c r="J31" s="68"/>
      <c r="K31" s="66"/>
      <c r="L31" s="66"/>
      <c r="M31" s="66"/>
      <c r="N31" s="116">
        <f t="shared" si="1"/>
        <v>0</v>
      </c>
      <c r="O31" s="67"/>
    </row>
    <row r="32" spans="1:15" ht="14.25" x14ac:dyDescent="0.2">
      <c r="A32" s="64" t="s">
        <v>29</v>
      </c>
      <c r="B32" s="223">
        <f t="shared" si="3"/>
        <v>17</v>
      </c>
      <c r="C32" s="45"/>
      <c r="D32" s="45"/>
      <c r="E32" s="45"/>
      <c r="F32" s="45"/>
      <c r="G32" s="131"/>
      <c r="H32" s="131"/>
      <c r="I32" s="61"/>
      <c r="J32" s="68"/>
      <c r="K32" s="66"/>
      <c r="L32" s="66"/>
      <c r="M32" s="66"/>
      <c r="N32" s="116">
        <f t="shared" si="1"/>
        <v>0</v>
      </c>
      <c r="O32" s="67"/>
    </row>
    <row r="33" spans="1:15" ht="14.25" x14ac:dyDescent="0.2">
      <c r="A33" s="64" t="s">
        <v>30</v>
      </c>
      <c r="B33" s="223">
        <f t="shared" si="3"/>
        <v>18</v>
      </c>
      <c r="C33" s="45"/>
      <c r="D33" s="45"/>
      <c r="E33" s="45"/>
      <c r="F33" s="45"/>
      <c r="G33" s="131"/>
      <c r="H33" s="131"/>
      <c r="I33" s="61"/>
      <c r="J33" s="68"/>
      <c r="K33" s="66"/>
      <c r="L33" s="66"/>
      <c r="M33" s="66"/>
      <c r="N33" s="116">
        <f t="shared" si="1"/>
        <v>0</v>
      </c>
      <c r="O33" s="67"/>
    </row>
    <row r="34" spans="1:15" thickBot="1" x14ac:dyDescent="0.25">
      <c r="A34" s="69" t="s">
        <v>31</v>
      </c>
      <c r="B34" s="222">
        <f t="shared" si="3"/>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64" t="s">
        <v>26</v>
      </c>
      <c r="B37" s="223">
        <f t="shared" ref="B37:B42" si="4">B38-1</f>
        <v>21</v>
      </c>
      <c r="C37" s="45"/>
      <c r="D37" s="45"/>
      <c r="E37" s="45"/>
      <c r="F37" s="45"/>
      <c r="G37" s="45"/>
      <c r="H37" s="45"/>
      <c r="I37" s="61"/>
      <c r="J37" s="68"/>
      <c r="K37" s="66"/>
      <c r="L37" s="66"/>
      <c r="M37" s="66"/>
      <c r="N37" s="116">
        <f t="shared" si="1"/>
        <v>0</v>
      </c>
      <c r="O37" s="83"/>
    </row>
    <row r="38" spans="1:15" ht="14.25" x14ac:dyDescent="0.2">
      <c r="A38" s="64" t="s">
        <v>27</v>
      </c>
      <c r="B38" s="223">
        <f t="shared" si="4"/>
        <v>22</v>
      </c>
      <c r="C38" s="45"/>
      <c r="D38" s="45"/>
      <c r="E38" s="45"/>
      <c r="F38" s="45"/>
      <c r="G38" s="131"/>
      <c r="H38" s="131"/>
      <c r="I38" s="61"/>
      <c r="J38" s="68"/>
      <c r="K38" s="66"/>
      <c r="L38" s="66"/>
      <c r="M38" s="66"/>
      <c r="N38" s="116">
        <f t="shared" si="1"/>
        <v>0</v>
      </c>
      <c r="O38" s="67"/>
    </row>
    <row r="39" spans="1:15" ht="14.25" x14ac:dyDescent="0.2">
      <c r="A39" s="64" t="s">
        <v>28</v>
      </c>
      <c r="B39" s="223">
        <f t="shared" si="4"/>
        <v>23</v>
      </c>
      <c r="C39" s="45"/>
      <c r="D39" s="45"/>
      <c r="E39" s="45"/>
      <c r="F39" s="45"/>
      <c r="G39" s="131"/>
      <c r="H39" s="131"/>
      <c r="I39" s="61"/>
      <c r="J39" s="68"/>
      <c r="K39" s="66"/>
      <c r="L39" s="66"/>
      <c r="M39" s="66"/>
      <c r="N39" s="116">
        <f t="shared" si="1"/>
        <v>0</v>
      </c>
      <c r="O39" s="67"/>
    </row>
    <row r="40" spans="1:15" ht="14.25" x14ac:dyDescent="0.2">
      <c r="A40" s="64" t="s">
        <v>29</v>
      </c>
      <c r="B40" s="223">
        <f t="shared" si="4"/>
        <v>24</v>
      </c>
      <c r="C40" s="45"/>
      <c r="D40" s="45"/>
      <c r="E40" s="45"/>
      <c r="F40" s="45"/>
      <c r="G40" s="131"/>
      <c r="H40" s="131"/>
      <c r="I40" s="61"/>
      <c r="J40" s="68"/>
      <c r="K40" s="66"/>
      <c r="L40" s="66"/>
      <c r="M40" s="66"/>
      <c r="N40" s="116">
        <f t="shared" si="1"/>
        <v>0</v>
      </c>
      <c r="O40" s="67"/>
    </row>
    <row r="41" spans="1:15" ht="14.25" x14ac:dyDescent="0.2">
      <c r="A41" s="64" t="s">
        <v>30</v>
      </c>
      <c r="B41" s="223">
        <f t="shared" si="4"/>
        <v>25</v>
      </c>
      <c r="C41" s="45"/>
      <c r="D41" s="45" t="s">
        <v>17</v>
      </c>
      <c r="E41" s="45"/>
      <c r="F41" s="45"/>
      <c r="G41" s="131"/>
      <c r="H41" s="131"/>
      <c r="I41" s="61"/>
      <c r="J41" s="68"/>
      <c r="K41" s="66"/>
      <c r="L41" s="66"/>
      <c r="M41" s="66"/>
      <c r="N41" s="116">
        <f>ROUND(((M41-J41-(L41-K41))*24),2)</f>
        <v>0</v>
      </c>
      <c r="O41" s="67"/>
    </row>
    <row r="42" spans="1:15" thickBot="1" x14ac:dyDescent="0.25">
      <c r="A42" s="69" t="s">
        <v>31</v>
      </c>
      <c r="B42" s="222">
        <f t="shared" si="4"/>
        <v>26</v>
      </c>
      <c r="C42" s="70"/>
      <c r="D42" s="70"/>
      <c r="E42" s="70"/>
      <c r="F42" s="70"/>
      <c r="G42" s="70"/>
      <c r="H42" s="70"/>
      <c r="I42" s="71"/>
      <c r="J42" s="72"/>
      <c r="K42" s="73"/>
      <c r="L42" s="73"/>
      <c r="M42" s="73"/>
      <c r="N42" s="117">
        <f t="shared" si="1"/>
        <v>0</v>
      </c>
      <c r="O42" s="67"/>
    </row>
    <row r="43" spans="1:15" thickBot="1" x14ac:dyDescent="0.25">
      <c r="A43" s="69" t="s">
        <v>32</v>
      </c>
      <c r="B43" s="222">
        <f>B45-1</f>
        <v>27</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v>28</v>
      </c>
      <c r="C45" s="65" t="s">
        <v>209</v>
      </c>
      <c r="D45" s="170"/>
      <c r="E45" s="170"/>
      <c r="F45" s="170"/>
      <c r="G45" s="131"/>
      <c r="H45" s="131"/>
      <c r="I45" s="169"/>
      <c r="J45" s="68" t="s">
        <v>210</v>
      </c>
      <c r="K45" s="66"/>
      <c r="L45" s="66"/>
      <c r="M45" s="66"/>
      <c r="N45" s="116" t="s">
        <v>17</v>
      </c>
      <c r="O45" s="83"/>
    </row>
    <row r="46" spans="1:15" ht="14.25" x14ac:dyDescent="0.2">
      <c r="A46" s="64" t="s">
        <v>27</v>
      </c>
      <c r="B46" s="223">
        <f>IF(B47=" ",IF(WEEKDAY(TABLE!$A$20)=TABLE!$B$14,TABLE!$A$20," "),B47-1)</f>
        <v>29</v>
      </c>
      <c r="C46" s="65" t="s">
        <v>208</v>
      </c>
      <c r="D46" s="170"/>
      <c r="E46" s="170"/>
      <c r="F46" s="170"/>
      <c r="G46" s="131"/>
      <c r="H46" s="131"/>
      <c r="I46" s="169"/>
      <c r="J46" s="68" t="s">
        <v>211</v>
      </c>
      <c r="K46" s="66"/>
      <c r="L46" s="66"/>
      <c r="M46" s="66"/>
      <c r="N46" s="116" t="s">
        <v>17</v>
      </c>
      <c r="O46" s="67"/>
    </row>
    <row r="47" spans="1:15" ht="14.25" x14ac:dyDescent="0.2">
      <c r="A47" s="64" t="s">
        <v>28</v>
      </c>
      <c r="B47" s="223">
        <v>30</v>
      </c>
      <c r="C47" s="65" t="s">
        <v>159</v>
      </c>
      <c r="D47" s="170"/>
      <c r="E47" s="170"/>
      <c r="F47" s="170"/>
      <c r="G47" s="131"/>
      <c r="H47" s="131"/>
      <c r="I47" s="169"/>
      <c r="J47" s="68" t="s">
        <v>158</v>
      </c>
      <c r="K47" s="66"/>
      <c r="L47" s="66"/>
      <c r="M47" s="66"/>
      <c r="N47" s="116" t="s">
        <v>17</v>
      </c>
      <c r="O47" s="67"/>
    </row>
    <row r="48" spans="1:15" ht="14.25" x14ac:dyDescent="0.2">
      <c r="A48" s="64" t="s">
        <v>29</v>
      </c>
      <c r="B48" s="223" t="str">
        <f>IF(B49=" ",IF(WEEKDAY(TABLE!$A$20)=TABLE!$B$16,TABLE!$A$20," "),B49-1)</f>
        <v xml:space="preserve"> </v>
      </c>
      <c r="C48" s="45"/>
      <c r="D48" s="45"/>
      <c r="E48" s="45"/>
      <c r="F48" s="45"/>
      <c r="G48" s="131"/>
      <c r="H48" s="131"/>
      <c r="I48" s="61"/>
      <c r="J48" s="68" t="s">
        <v>121</v>
      </c>
      <c r="K48" s="66"/>
      <c r="L48" s="66"/>
      <c r="M48" s="66"/>
      <c r="N48" s="116" t="s">
        <v>17</v>
      </c>
      <c r="O48" s="67"/>
    </row>
    <row r="49" spans="1:15" ht="14.25" x14ac:dyDescent="0.2">
      <c r="A49" s="64" t="s">
        <v>30</v>
      </c>
      <c r="B49" s="223" t="str">
        <f>IF(B50=" ",IF(WEEKDAY(TABLE!$A$20)=TABLE!$B$17,TABLE!$A$20," "),B50-1)</f>
        <v xml:space="preserve"> </v>
      </c>
      <c r="C49" s="45"/>
      <c r="D49" s="45"/>
      <c r="E49" s="45"/>
      <c r="F49" s="45"/>
      <c r="G49" s="131"/>
      <c r="H49" s="131"/>
      <c r="I49" s="61"/>
      <c r="J49" s="68"/>
      <c r="K49" s="66"/>
      <c r="L49" s="66"/>
      <c r="M49" s="66"/>
      <c r="N49" s="116" t="s">
        <v>17</v>
      </c>
      <c r="O49" s="67"/>
    </row>
    <row r="50" spans="1:15" thickBot="1" x14ac:dyDescent="0.25">
      <c r="A50" s="69" t="s">
        <v>31</v>
      </c>
      <c r="B50" s="222" t="str">
        <f>IF(B51=" ",IF(WEEKDAY(TABLE!$A$20)=TABLE!$B$18,TABLE!$A$20," "),B51-1)</f>
        <v xml:space="preserve"> </v>
      </c>
      <c r="C50" s="70"/>
      <c r="D50" s="70"/>
      <c r="E50" s="70"/>
      <c r="F50" s="70"/>
      <c r="G50" s="70"/>
      <c r="H50" s="70"/>
      <c r="I50" s="71"/>
      <c r="J50" s="72"/>
      <c r="K50" s="73"/>
      <c r="L50" s="73"/>
      <c r="M50" s="73"/>
      <c r="N50" s="117" t="s">
        <v>17</v>
      </c>
      <c r="O50" s="84"/>
    </row>
    <row r="51" spans="1:15" thickBot="1" x14ac:dyDescent="0.25">
      <c r="A51" s="69" t="s">
        <v>32</v>
      </c>
      <c r="B51" s="222" t="str">
        <f>IF(WEEKDAY(TABLE!$A$20)=TABLE!$B$19,TABLE!$A$20," ")</f>
        <v xml:space="preserve"> </v>
      </c>
      <c r="C51" s="70"/>
      <c r="D51" s="70"/>
      <c r="E51" s="70"/>
      <c r="F51" s="70"/>
      <c r="G51" s="70"/>
      <c r="H51" s="70"/>
      <c r="I51" s="71"/>
      <c r="J51" s="72"/>
      <c r="K51" s="73"/>
      <c r="L51" s="73"/>
      <c r="M51" s="73"/>
      <c r="N51" s="117" t="s">
        <v>17</v>
      </c>
      <c r="O51" s="76" t="s">
        <v>72</v>
      </c>
    </row>
    <row r="52" spans="1:15" thickBot="1" x14ac:dyDescent="0.25">
      <c r="A52" s="85"/>
      <c r="B52" s="86"/>
      <c r="C52" s="485" t="s">
        <v>33</v>
      </c>
      <c r="D52" s="486"/>
      <c r="E52" s="486"/>
      <c r="F52" s="487"/>
      <c r="G52" s="319"/>
      <c r="H52" s="319"/>
      <c r="I52" s="136"/>
      <c r="J52" s="81"/>
      <c r="K52" s="82"/>
      <c r="L52" s="82"/>
      <c r="M52" s="277" t="s">
        <v>136</v>
      </c>
      <c r="N52" s="118" t="s">
        <v>17</v>
      </c>
      <c r="O52" s="267" t="s">
        <v>17</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SUM(C14:C47)</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59</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1:C1"/>
    <mergeCell ref="A2:C2"/>
    <mergeCell ref="A6:I7"/>
    <mergeCell ref="J6:O8"/>
    <mergeCell ref="C5:E5"/>
    <mergeCell ref="N1:O1"/>
    <mergeCell ref="N2:O2"/>
    <mergeCell ref="A3:I3"/>
    <mergeCell ref="M3:N3"/>
    <mergeCell ref="A4:I4"/>
    <mergeCell ref="J4:L4"/>
    <mergeCell ref="J3:L3"/>
  </mergeCells>
  <pageMargins left="0.7" right="0.7" top="0.75" bottom="0.75" header="0.3" footer="0.3"/>
  <pageSetup scale="65"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28515625"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505">
        <f>Sep!N2+1</f>
        <v>9</v>
      </c>
      <c r="O2" s="50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10</v>
      </c>
      <c r="N4" s="259" t="s">
        <v>92</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213</v>
      </c>
      <c r="B6" s="389"/>
      <c r="C6" s="389"/>
      <c r="D6" s="389"/>
      <c r="E6" s="389"/>
      <c r="F6" s="389"/>
      <c r="G6" s="389"/>
      <c r="H6" s="389"/>
      <c r="I6" s="390"/>
      <c r="J6" s="494" t="s">
        <v>99</v>
      </c>
      <c r="K6" s="457"/>
      <c r="L6" s="457"/>
      <c r="M6" s="457"/>
      <c r="N6" s="457"/>
      <c r="O6" s="502"/>
    </row>
    <row r="7" spans="1:15" ht="21" customHeight="1" x14ac:dyDescent="0.2">
      <c r="A7" s="456"/>
      <c r="B7" s="392"/>
      <c r="C7" s="392"/>
      <c r="D7" s="392"/>
      <c r="E7" s="392"/>
      <c r="F7" s="392"/>
      <c r="G7" s="392"/>
      <c r="H7" s="392"/>
      <c r="I7" s="393"/>
      <c r="J7" s="495"/>
      <c r="K7" s="459"/>
      <c r="L7" s="459"/>
      <c r="M7" s="459"/>
      <c r="N7" s="459"/>
      <c r="O7" s="503"/>
    </row>
    <row r="8" spans="1:15" ht="33.75" x14ac:dyDescent="0.2">
      <c r="A8" s="273" t="s">
        <v>9</v>
      </c>
      <c r="B8" s="41"/>
      <c r="C8" s="42" t="s">
        <v>79</v>
      </c>
      <c r="D8" s="42" t="s">
        <v>10</v>
      </c>
      <c r="E8" s="42" t="s">
        <v>78</v>
      </c>
      <c r="F8" s="42" t="s">
        <v>11</v>
      </c>
      <c r="G8" s="320" t="s">
        <v>176</v>
      </c>
      <c r="H8" s="320" t="s">
        <v>177</v>
      </c>
      <c r="I8" s="43" t="s">
        <v>12</v>
      </c>
      <c r="J8" s="461"/>
      <c r="K8" s="461"/>
      <c r="L8" s="461"/>
      <c r="M8" s="461"/>
      <c r="N8" s="461"/>
      <c r="O8" s="504"/>
    </row>
    <row r="9" spans="1:15" ht="14.25" x14ac:dyDescent="0.2">
      <c r="A9" s="272" t="s">
        <v>80</v>
      </c>
      <c r="B9" s="44"/>
      <c r="C9" s="260">
        <f>Sep!C57</f>
        <v>0</v>
      </c>
      <c r="D9" s="260">
        <f>Sep!D57</f>
        <v>0</v>
      </c>
      <c r="E9" s="260">
        <f>Sep!E57</f>
        <v>0</v>
      </c>
      <c r="F9" s="260">
        <f>Sep!F57</f>
        <v>0</v>
      </c>
      <c r="G9" s="260">
        <f>Sep!G57</f>
        <v>0</v>
      </c>
      <c r="H9" s="260">
        <f>Sep!H57</f>
        <v>0</v>
      </c>
      <c r="I9" s="261">
        <f>Sep!I57</f>
        <v>0</v>
      </c>
      <c r="J9" s="268" t="s">
        <v>13</v>
      </c>
      <c r="K9" s="424" t="s">
        <v>14</v>
      </c>
      <c r="L9" s="425"/>
      <c r="M9" s="47" t="s">
        <v>15</v>
      </c>
      <c r="N9" s="274" t="s">
        <v>16</v>
      </c>
      <c r="O9" s="48"/>
    </row>
    <row r="10" spans="1:15" ht="14.25" x14ac:dyDescent="0.2">
      <c r="A10" s="272" t="s">
        <v>82</v>
      </c>
      <c r="B10" s="44"/>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272" t="s">
        <v>81</v>
      </c>
      <c r="B11" s="44"/>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122</v>
      </c>
    </row>
    <row r="13" spans="1:15" ht="14.25" x14ac:dyDescent="0.2">
      <c r="A13" s="64" t="s">
        <v>26</v>
      </c>
      <c r="B13" s="223" t="str">
        <f t="shared" ref="B13:B15" si="0">IF(B14=" "," ",IF(DAY(B14)=1," ",B14-1))</f>
        <v xml:space="preserve"> </v>
      </c>
      <c r="C13" s="65" t="s">
        <v>214</v>
      </c>
      <c r="D13" s="45"/>
      <c r="E13" s="45"/>
      <c r="F13" s="45"/>
      <c r="G13" s="131"/>
      <c r="H13" s="131"/>
      <c r="I13" s="61"/>
      <c r="J13" s="119"/>
      <c r="K13" s="66"/>
      <c r="L13" s="66"/>
      <c r="M13" s="66"/>
      <c r="N13" s="116">
        <f>ROUND(((M13-J13-(L13-K13))*24),2)</f>
        <v>0</v>
      </c>
      <c r="O13" s="67" t="s">
        <v>216</v>
      </c>
    </row>
    <row r="14" spans="1:15" ht="14.25" x14ac:dyDescent="0.2">
      <c r="A14" s="64" t="s">
        <v>27</v>
      </c>
      <c r="B14" s="223" t="str">
        <f t="shared" si="0"/>
        <v xml:space="preserve"> </v>
      </c>
      <c r="C14" s="65" t="s">
        <v>215</v>
      </c>
      <c r="D14" s="45"/>
      <c r="E14" s="45"/>
      <c r="F14" s="45"/>
      <c r="G14" s="131"/>
      <c r="H14" s="131"/>
      <c r="I14" s="61"/>
      <c r="J14" s="119"/>
      <c r="K14" s="66"/>
      <c r="L14" s="66"/>
      <c r="M14" s="66"/>
      <c r="N14" s="116">
        <f t="shared" ref="N14:N51" si="1">ROUND(((M14-J14-(L14-K14))*24),2)</f>
        <v>0</v>
      </c>
      <c r="O14" s="67" t="s">
        <v>217</v>
      </c>
    </row>
    <row r="15" spans="1:15" ht="14.25" x14ac:dyDescent="0.2">
      <c r="A15" s="64" t="s">
        <v>28</v>
      </c>
      <c r="B15" s="223" t="str">
        <f t="shared" si="0"/>
        <v xml:space="preserve"> </v>
      </c>
      <c r="C15" s="65" t="s">
        <v>156</v>
      </c>
      <c r="D15" s="45"/>
      <c r="E15" s="131"/>
      <c r="F15" s="131"/>
      <c r="G15" s="45"/>
      <c r="H15" s="45"/>
      <c r="I15" s="132"/>
      <c r="J15" s="119"/>
      <c r="K15" s="66"/>
      <c r="L15" s="66"/>
      <c r="M15" s="66"/>
      <c r="N15" s="116">
        <f t="shared" si="1"/>
        <v>0</v>
      </c>
      <c r="O15" s="67" t="s">
        <v>157</v>
      </c>
    </row>
    <row r="16" spans="1:15" ht="14.25" x14ac:dyDescent="0.2">
      <c r="A16" s="64" t="s">
        <v>29</v>
      </c>
      <c r="B16" s="223">
        <f t="shared" ref="B16:B17" si="2">IF(B17=" "," ",IF(DAY(B17)=1," ",B17-1))</f>
        <v>1</v>
      </c>
      <c r="C16" s="45"/>
      <c r="D16" s="45"/>
      <c r="E16" s="45"/>
      <c r="F16" s="45"/>
      <c r="G16" s="131"/>
      <c r="H16" s="131"/>
      <c r="I16" s="61"/>
      <c r="J16" s="119"/>
      <c r="K16" s="66"/>
      <c r="L16" s="66"/>
      <c r="M16" s="66"/>
      <c r="N16" s="116">
        <f t="shared" si="1"/>
        <v>0</v>
      </c>
      <c r="O16" s="67"/>
    </row>
    <row r="17" spans="1:15" ht="14.25" x14ac:dyDescent="0.2">
      <c r="A17" s="64" t="s">
        <v>30</v>
      </c>
      <c r="B17" s="223">
        <f t="shared" si="2"/>
        <v>2</v>
      </c>
      <c r="C17" s="45"/>
      <c r="D17" s="45"/>
      <c r="E17" s="45"/>
      <c r="F17" s="45"/>
      <c r="G17" s="131"/>
      <c r="H17" s="131"/>
      <c r="I17" s="61"/>
      <c r="J17" s="119"/>
      <c r="K17" s="66"/>
      <c r="L17" s="66"/>
      <c r="M17" s="66"/>
      <c r="N17" s="116">
        <f t="shared" si="1"/>
        <v>0</v>
      </c>
      <c r="O17" s="67"/>
    </row>
    <row r="18" spans="1:15" thickBot="1" x14ac:dyDescent="0.25">
      <c r="A18" s="69" t="s">
        <v>31</v>
      </c>
      <c r="B18" s="222">
        <f>IF(B19=" "," ",IF(DAY(B19)=1," ",B19-1))</f>
        <v>3</v>
      </c>
      <c r="C18" s="70"/>
      <c r="D18" s="70"/>
      <c r="E18" s="70"/>
      <c r="F18" s="70"/>
      <c r="G18" s="70"/>
      <c r="H18" s="70"/>
      <c r="I18" s="71"/>
      <c r="J18" s="72"/>
      <c r="K18" s="73"/>
      <c r="L18" s="73"/>
      <c r="M18" s="73"/>
      <c r="N18" s="117">
        <f t="shared" si="1"/>
        <v>0</v>
      </c>
      <c r="O18" s="67"/>
    </row>
    <row r="19" spans="1:15" thickBot="1" x14ac:dyDescent="0.25">
      <c r="A19" s="69" t="s">
        <v>32</v>
      </c>
      <c r="B19" s="222">
        <f>IF(B21=" "," ",IF(DAY(B21)=1," ",B21-1))</f>
        <v>4</v>
      </c>
      <c r="C19" s="70"/>
      <c r="D19" s="70"/>
      <c r="E19" s="70"/>
      <c r="F19" s="70"/>
      <c r="G19" s="70"/>
      <c r="H19" s="70"/>
      <c r="I19" s="71"/>
      <c r="J19" s="74"/>
      <c r="K19" s="75"/>
      <c r="L19" s="75"/>
      <c r="M19" s="75"/>
      <c r="N19" s="117">
        <f t="shared" si="1"/>
        <v>0</v>
      </c>
      <c r="O19" s="76" t="s">
        <v>72</v>
      </c>
    </row>
    <row r="20" spans="1:15" thickBot="1" x14ac:dyDescent="0.25">
      <c r="A20" s="77"/>
      <c r="B20" s="78"/>
      <c r="C20" s="79"/>
      <c r="D20" s="79"/>
      <c r="E20" s="79"/>
      <c r="F20" s="79"/>
      <c r="G20" s="79"/>
      <c r="H20" s="79"/>
      <c r="I20" s="80"/>
      <c r="J20" s="81"/>
      <c r="K20" s="82"/>
      <c r="L20" s="82"/>
      <c r="M20" s="277" t="s">
        <v>136</v>
      </c>
      <c r="N20" s="118">
        <f>SUM(N13:N19)</f>
        <v>0</v>
      </c>
      <c r="O20" s="120">
        <f>J4</f>
        <v>0</v>
      </c>
    </row>
    <row r="21" spans="1:15" ht="14.25" x14ac:dyDescent="0.2">
      <c r="A21" s="64" t="s">
        <v>26</v>
      </c>
      <c r="B21" s="223">
        <f t="shared" ref="B21:B26" si="3">B22-1</f>
        <v>5</v>
      </c>
      <c r="C21" s="45"/>
      <c r="D21" s="45"/>
      <c r="E21" s="45"/>
      <c r="F21" s="45"/>
      <c r="G21" s="131"/>
      <c r="H21" s="131"/>
      <c r="I21" s="61"/>
      <c r="J21" s="119"/>
      <c r="K21" s="66"/>
      <c r="L21" s="66"/>
      <c r="M21" s="66"/>
      <c r="N21" s="116">
        <f t="shared" si="1"/>
        <v>0</v>
      </c>
      <c r="O21" s="83"/>
    </row>
    <row r="22" spans="1:15" ht="14.25" x14ac:dyDescent="0.2">
      <c r="A22" s="64" t="s">
        <v>27</v>
      </c>
      <c r="B22" s="223">
        <f t="shared" si="3"/>
        <v>6</v>
      </c>
      <c r="C22" s="45"/>
      <c r="D22" s="45" t="s">
        <v>17</v>
      </c>
      <c r="E22" s="45"/>
      <c r="F22" s="45"/>
      <c r="G22" s="131"/>
      <c r="H22" s="131"/>
      <c r="I22" s="61"/>
      <c r="J22" s="119"/>
      <c r="K22" s="66"/>
      <c r="L22" s="66"/>
      <c r="M22" s="66"/>
      <c r="N22" s="116">
        <f t="shared" si="1"/>
        <v>0</v>
      </c>
      <c r="O22" s="67"/>
    </row>
    <row r="23" spans="1:15" ht="14.25" x14ac:dyDescent="0.2">
      <c r="A23" s="64" t="s">
        <v>28</v>
      </c>
      <c r="B23" s="223">
        <f t="shared" si="3"/>
        <v>7</v>
      </c>
      <c r="C23" s="45"/>
      <c r="D23" s="45"/>
      <c r="E23" s="45"/>
      <c r="F23" s="45"/>
      <c r="G23" s="131"/>
      <c r="H23" s="131"/>
      <c r="I23" s="61"/>
      <c r="J23" s="119"/>
      <c r="K23" s="66"/>
      <c r="L23" s="66"/>
      <c r="M23" s="66"/>
      <c r="N23" s="116">
        <f t="shared" si="1"/>
        <v>0</v>
      </c>
      <c r="O23" s="67"/>
    </row>
    <row r="24" spans="1:15" ht="14.25" x14ac:dyDescent="0.2">
      <c r="A24" s="64" t="s">
        <v>29</v>
      </c>
      <c r="B24" s="223">
        <f t="shared" si="3"/>
        <v>8</v>
      </c>
      <c r="C24" s="45"/>
      <c r="D24" s="45"/>
      <c r="E24" s="45"/>
      <c r="F24" s="45"/>
      <c r="G24" s="131"/>
      <c r="H24" s="131"/>
      <c r="I24" s="61"/>
      <c r="J24" s="119"/>
      <c r="K24" s="66"/>
      <c r="L24" s="66"/>
      <c r="M24" s="66"/>
      <c r="N24" s="116">
        <f t="shared" si="1"/>
        <v>0</v>
      </c>
      <c r="O24" s="67"/>
    </row>
    <row r="25" spans="1:15" ht="14.25" x14ac:dyDescent="0.2">
      <c r="A25" s="64" t="s">
        <v>30</v>
      </c>
      <c r="B25" s="223">
        <f t="shared" si="3"/>
        <v>9</v>
      </c>
      <c r="C25" s="45"/>
      <c r="D25" s="45"/>
      <c r="E25" s="45"/>
      <c r="F25" s="45"/>
      <c r="G25" s="131"/>
      <c r="H25" s="131"/>
      <c r="I25" s="61"/>
      <c r="J25" s="119"/>
      <c r="K25" s="66"/>
      <c r="L25" s="66"/>
      <c r="M25" s="66"/>
      <c r="N25" s="116">
        <f t="shared" si="1"/>
        <v>0</v>
      </c>
      <c r="O25" s="67"/>
    </row>
    <row r="26" spans="1:15" thickBot="1" x14ac:dyDescent="0.25">
      <c r="A26" s="69" t="s">
        <v>31</v>
      </c>
      <c r="B26" s="222">
        <f t="shared" si="3"/>
        <v>10</v>
      </c>
      <c r="C26" s="70"/>
      <c r="D26" s="70"/>
      <c r="E26" s="70"/>
      <c r="F26" s="70"/>
      <c r="G26" s="70"/>
      <c r="H26" s="70"/>
      <c r="I26" s="71"/>
      <c r="J26" s="72"/>
      <c r="K26" s="73"/>
      <c r="L26" s="73"/>
      <c r="M26" s="73"/>
      <c r="N26" s="117">
        <f t="shared" si="1"/>
        <v>0</v>
      </c>
      <c r="O26" s="67"/>
    </row>
    <row r="27" spans="1:15" thickBot="1" x14ac:dyDescent="0.25">
      <c r="A27" s="69" t="s">
        <v>32</v>
      </c>
      <c r="B27" s="222">
        <f>B29-1</f>
        <v>11</v>
      </c>
      <c r="C27" s="70"/>
      <c r="D27" s="70"/>
      <c r="E27" s="70"/>
      <c r="F27" s="70"/>
      <c r="G27" s="70"/>
      <c r="H27" s="70"/>
      <c r="I27" s="71"/>
      <c r="J27" s="72"/>
      <c r="K27" s="73"/>
      <c r="L27" s="73"/>
      <c r="M27" s="73"/>
      <c r="N27" s="117">
        <f t="shared" si="1"/>
        <v>0</v>
      </c>
      <c r="O27" s="76" t="s">
        <v>72</v>
      </c>
    </row>
    <row r="28" spans="1:15" thickBot="1" x14ac:dyDescent="0.25">
      <c r="A28" s="77"/>
      <c r="B28" s="78"/>
      <c r="C28" s="79"/>
      <c r="D28" s="79"/>
      <c r="E28" s="79"/>
      <c r="F28" s="79"/>
      <c r="G28" s="78"/>
      <c r="H28" s="78"/>
      <c r="I28" s="80"/>
      <c r="J28" s="81"/>
      <c r="K28" s="82"/>
      <c r="L28" s="82"/>
      <c r="M28" s="277" t="s">
        <v>136</v>
      </c>
      <c r="N28" s="118">
        <f>SUM(N21:N27)</f>
        <v>0</v>
      </c>
      <c r="O28" s="120">
        <f>J4</f>
        <v>0</v>
      </c>
    </row>
    <row r="29" spans="1:15" ht="14.25" x14ac:dyDescent="0.2">
      <c r="A29" s="64" t="s">
        <v>26</v>
      </c>
      <c r="B29" s="223">
        <f t="shared" ref="B29:B34" si="4">B30-1</f>
        <v>12</v>
      </c>
      <c r="C29" s="45"/>
      <c r="D29" s="45"/>
      <c r="E29" s="45"/>
      <c r="F29" s="45"/>
      <c r="G29" s="131"/>
      <c r="H29" s="131"/>
      <c r="I29" s="61" t="s">
        <v>17</v>
      </c>
      <c r="J29" s="119"/>
      <c r="K29" s="66"/>
      <c r="L29" s="66"/>
      <c r="M29" s="66"/>
      <c r="N29" s="116">
        <f t="shared" si="1"/>
        <v>0</v>
      </c>
      <c r="O29" s="83"/>
    </row>
    <row r="30" spans="1:15" ht="14.25" x14ac:dyDescent="0.2">
      <c r="A30" s="64" t="s">
        <v>27</v>
      </c>
      <c r="B30" s="223">
        <f t="shared" si="4"/>
        <v>13</v>
      </c>
      <c r="C30" s="45"/>
      <c r="D30" s="45"/>
      <c r="E30" s="45"/>
      <c r="F30" s="45"/>
      <c r="G30" s="131"/>
      <c r="H30" s="131"/>
      <c r="I30" s="61"/>
      <c r="J30" s="119"/>
      <c r="K30" s="66"/>
      <c r="L30" s="66"/>
      <c r="M30" s="66"/>
      <c r="N30" s="116">
        <f t="shared" si="1"/>
        <v>0</v>
      </c>
      <c r="O30" s="67"/>
    </row>
    <row r="31" spans="1:15" ht="14.25" x14ac:dyDescent="0.2">
      <c r="A31" s="64" t="s">
        <v>28</v>
      </c>
      <c r="B31" s="223">
        <f t="shared" si="4"/>
        <v>14</v>
      </c>
      <c r="C31" s="45"/>
      <c r="D31" s="45"/>
      <c r="E31" s="45"/>
      <c r="F31" s="45"/>
      <c r="G31" s="131"/>
      <c r="H31" s="131"/>
      <c r="I31" s="61"/>
      <c r="J31" s="119"/>
      <c r="K31" s="66"/>
      <c r="L31" s="66"/>
      <c r="M31" s="66"/>
      <c r="N31" s="116">
        <f t="shared" si="1"/>
        <v>0</v>
      </c>
      <c r="O31" s="67"/>
    </row>
    <row r="32" spans="1:15" ht="14.25" x14ac:dyDescent="0.2">
      <c r="A32" s="64" t="s">
        <v>29</v>
      </c>
      <c r="B32" s="223">
        <f t="shared" si="4"/>
        <v>15</v>
      </c>
      <c r="C32" s="45"/>
      <c r="D32" s="45"/>
      <c r="E32" s="45"/>
      <c r="F32" s="45"/>
      <c r="G32" s="131"/>
      <c r="H32" s="131"/>
      <c r="I32" s="61"/>
      <c r="J32" s="119"/>
      <c r="K32" s="66"/>
      <c r="L32" s="66"/>
      <c r="M32" s="66"/>
      <c r="N32" s="116">
        <f t="shared" si="1"/>
        <v>0</v>
      </c>
      <c r="O32" s="67"/>
    </row>
    <row r="33" spans="1:15" ht="14.25" x14ac:dyDescent="0.2">
      <c r="A33" s="64" t="s">
        <v>30</v>
      </c>
      <c r="B33" s="223">
        <f t="shared" si="4"/>
        <v>16</v>
      </c>
      <c r="C33" s="45"/>
      <c r="D33" s="45"/>
      <c r="E33" s="45"/>
      <c r="F33" s="45"/>
      <c r="G33" s="131"/>
      <c r="H33" s="131"/>
      <c r="I33" s="61"/>
      <c r="J33" s="119"/>
      <c r="K33" s="66"/>
      <c r="L33" s="66"/>
      <c r="M33" s="66"/>
      <c r="N33" s="116">
        <f t="shared" si="1"/>
        <v>0</v>
      </c>
      <c r="O33" s="67"/>
    </row>
    <row r="34" spans="1:15" thickBot="1" x14ac:dyDescent="0.25">
      <c r="A34" s="69" t="s">
        <v>31</v>
      </c>
      <c r="B34" s="222">
        <f t="shared" si="4"/>
        <v>17</v>
      </c>
      <c r="C34" s="70"/>
      <c r="D34" s="70"/>
      <c r="E34" s="70"/>
      <c r="F34" s="70"/>
      <c r="G34" s="70"/>
      <c r="H34" s="70"/>
      <c r="I34" s="71"/>
      <c r="J34" s="72"/>
      <c r="K34" s="73"/>
      <c r="L34" s="73"/>
      <c r="M34" s="73"/>
      <c r="N34" s="117">
        <f t="shared" si="1"/>
        <v>0</v>
      </c>
      <c r="O34" s="67"/>
    </row>
    <row r="35" spans="1:15" thickBot="1" x14ac:dyDescent="0.25">
      <c r="A35" s="69" t="s">
        <v>32</v>
      </c>
      <c r="B35" s="222">
        <f>B37-1</f>
        <v>18</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64" t="s">
        <v>26</v>
      </c>
      <c r="B37" s="223">
        <f t="shared" ref="B37:B42" si="5">B38-1</f>
        <v>19</v>
      </c>
      <c r="C37" s="45"/>
      <c r="D37" s="45"/>
      <c r="E37" s="45"/>
      <c r="F37" s="45"/>
      <c r="G37" s="45"/>
      <c r="H37" s="45"/>
      <c r="I37" s="61"/>
      <c r="J37" s="119"/>
      <c r="K37" s="66"/>
      <c r="L37" s="66"/>
      <c r="M37" s="66"/>
      <c r="N37" s="116">
        <f t="shared" si="1"/>
        <v>0</v>
      </c>
      <c r="O37" s="83"/>
    </row>
    <row r="38" spans="1:15" ht="14.25" x14ac:dyDescent="0.2">
      <c r="A38" s="64" t="s">
        <v>27</v>
      </c>
      <c r="B38" s="223">
        <f t="shared" si="5"/>
        <v>20</v>
      </c>
      <c r="C38" s="45"/>
      <c r="D38" s="45"/>
      <c r="E38" s="45"/>
      <c r="F38" s="45"/>
      <c r="G38" s="131"/>
      <c r="H38" s="131"/>
      <c r="I38" s="61"/>
      <c r="J38" s="119"/>
      <c r="K38" s="66"/>
      <c r="L38" s="66"/>
      <c r="M38" s="66"/>
      <c r="N38" s="116">
        <f t="shared" si="1"/>
        <v>0</v>
      </c>
      <c r="O38" s="67"/>
    </row>
    <row r="39" spans="1:15" ht="14.25" x14ac:dyDescent="0.2">
      <c r="A39" s="64" t="s">
        <v>28</v>
      </c>
      <c r="B39" s="223">
        <f t="shared" si="5"/>
        <v>21</v>
      </c>
      <c r="C39" s="45"/>
      <c r="D39" s="45"/>
      <c r="E39" s="45"/>
      <c r="F39" s="45"/>
      <c r="G39" s="131"/>
      <c r="H39" s="131"/>
      <c r="I39" s="61"/>
      <c r="J39" s="119"/>
      <c r="K39" s="66"/>
      <c r="L39" s="66"/>
      <c r="M39" s="66"/>
      <c r="N39" s="116">
        <f t="shared" si="1"/>
        <v>0</v>
      </c>
      <c r="O39" s="67"/>
    </row>
    <row r="40" spans="1:15" ht="14.25" x14ac:dyDescent="0.2">
      <c r="A40" s="64" t="s">
        <v>29</v>
      </c>
      <c r="B40" s="223">
        <f t="shared" si="5"/>
        <v>22</v>
      </c>
      <c r="C40" s="45"/>
      <c r="D40" s="45"/>
      <c r="E40" s="45"/>
      <c r="F40" s="45"/>
      <c r="G40" s="131"/>
      <c r="H40" s="131"/>
      <c r="I40" s="61"/>
      <c r="J40" s="119"/>
      <c r="K40" s="66"/>
      <c r="L40" s="66"/>
      <c r="M40" s="66"/>
      <c r="N40" s="116">
        <f t="shared" si="1"/>
        <v>0</v>
      </c>
      <c r="O40" s="67"/>
    </row>
    <row r="41" spans="1:15" ht="14.25" x14ac:dyDescent="0.2">
      <c r="A41" s="64" t="s">
        <v>30</v>
      </c>
      <c r="B41" s="223">
        <f t="shared" si="5"/>
        <v>23</v>
      </c>
      <c r="C41" s="45"/>
      <c r="D41" s="45" t="s">
        <v>17</v>
      </c>
      <c r="E41" s="45"/>
      <c r="F41" s="45"/>
      <c r="G41" s="131"/>
      <c r="H41" s="131"/>
      <c r="I41" s="61"/>
      <c r="J41" s="119"/>
      <c r="K41" s="66"/>
      <c r="L41" s="66"/>
      <c r="M41" s="66"/>
      <c r="N41" s="116">
        <f t="shared" si="1"/>
        <v>0</v>
      </c>
      <c r="O41" s="67"/>
    </row>
    <row r="42" spans="1:15" thickBot="1" x14ac:dyDescent="0.25">
      <c r="A42" s="69" t="s">
        <v>31</v>
      </c>
      <c r="B42" s="222">
        <f t="shared" si="5"/>
        <v>24</v>
      </c>
      <c r="C42" s="70"/>
      <c r="D42" s="70"/>
      <c r="E42" s="70"/>
      <c r="F42" s="70"/>
      <c r="G42" s="70"/>
      <c r="H42" s="70"/>
      <c r="I42" s="71"/>
      <c r="J42" s="72"/>
      <c r="K42" s="73"/>
      <c r="L42" s="73"/>
      <c r="M42" s="73"/>
      <c r="N42" s="117">
        <f t="shared" si="1"/>
        <v>0</v>
      </c>
      <c r="O42" s="67"/>
    </row>
    <row r="43" spans="1:15" thickBot="1" x14ac:dyDescent="0.25">
      <c r="A43" s="69" t="s">
        <v>32</v>
      </c>
      <c r="B43" s="222">
        <f>B45-1</f>
        <v>25</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f>IF(B46=" ",IF(WEEKDAY(TABLE!$A$21)=TABLE!$B$13,TABLE!$A$21," "),B46-1)</f>
        <v>26</v>
      </c>
      <c r="C45" s="65"/>
      <c r="D45" s="45"/>
      <c r="E45" s="45"/>
      <c r="F45" s="45"/>
      <c r="G45" s="131"/>
      <c r="H45" s="131"/>
      <c r="I45" s="61"/>
      <c r="J45" s="68"/>
      <c r="K45" s="66"/>
      <c r="L45" s="66"/>
      <c r="M45" s="66"/>
      <c r="N45" s="116">
        <f t="shared" si="1"/>
        <v>0</v>
      </c>
      <c r="O45" s="83"/>
    </row>
    <row r="46" spans="1:15" ht="14.25" x14ac:dyDescent="0.2">
      <c r="A46" s="64" t="s">
        <v>27</v>
      </c>
      <c r="B46" s="223">
        <f>IF(B47=" ",IF(WEEKDAY(TABLE!$A$21)=TABLE!$B$14,TABLE!$A$21," "),B47-1)</f>
        <v>27</v>
      </c>
      <c r="C46" s="65"/>
      <c r="D46" s="45"/>
      <c r="E46" s="45"/>
      <c r="F46" s="45"/>
      <c r="G46" s="131"/>
      <c r="H46" s="131"/>
      <c r="I46" s="61"/>
      <c r="J46" s="68"/>
      <c r="K46" s="66"/>
      <c r="L46" s="66"/>
      <c r="M46" s="66"/>
      <c r="N46" s="116">
        <f t="shared" si="1"/>
        <v>0</v>
      </c>
      <c r="O46" s="67"/>
    </row>
    <row r="47" spans="1:15" ht="14.25" x14ac:dyDescent="0.2">
      <c r="A47" s="64" t="s">
        <v>28</v>
      </c>
      <c r="B47" s="223">
        <f>IF(B48=" ",IF(WEEKDAY(TABLE!$A$21)=TABLE!$B$15,TABLE!$A$21," "),B48-1)</f>
        <v>28</v>
      </c>
      <c r="C47" s="65"/>
      <c r="D47" s="45"/>
      <c r="E47" s="45"/>
      <c r="F47" s="45"/>
      <c r="G47" s="131"/>
      <c r="H47" s="131"/>
      <c r="I47" s="61"/>
      <c r="J47" s="68"/>
      <c r="K47" s="66"/>
      <c r="L47" s="66"/>
      <c r="M47" s="66"/>
      <c r="N47" s="116">
        <f t="shared" si="1"/>
        <v>0</v>
      </c>
      <c r="O47" s="67"/>
    </row>
    <row r="48" spans="1:15" ht="14.25" x14ac:dyDescent="0.2">
      <c r="A48" s="64" t="s">
        <v>29</v>
      </c>
      <c r="B48" s="223">
        <f>IF(B49=" ",IF(WEEKDAY(TABLE!$A$21)=TABLE!$B$16,TABLE!$A$21," "),B49-1)</f>
        <v>29</v>
      </c>
      <c r="C48" s="65"/>
      <c r="D48" s="45"/>
      <c r="E48" s="45"/>
      <c r="F48" s="45"/>
      <c r="G48" s="131"/>
      <c r="H48" s="131"/>
      <c r="I48" s="61"/>
      <c r="J48" s="68"/>
      <c r="K48" s="66"/>
      <c r="L48" s="66"/>
      <c r="M48" s="66"/>
      <c r="N48" s="116">
        <f t="shared" si="1"/>
        <v>0</v>
      </c>
      <c r="O48" s="67"/>
    </row>
    <row r="49" spans="1:15" ht="14.25" x14ac:dyDescent="0.2">
      <c r="A49" s="64" t="s">
        <v>30</v>
      </c>
      <c r="B49" s="223">
        <f>IF(B50=" ",IF(WEEKDAY(TABLE!$A$21)=TABLE!$B$17,TABLE!$A$21," "),B50-1)</f>
        <v>30</v>
      </c>
      <c r="C49" s="45"/>
      <c r="D49" s="45"/>
      <c r="E49" s="45"/>
      <c r="F49" s="45"/>
      <c r="G49" s="131"/>
      <c r="H49" s="131"/>
      <c r="I49" s="61"/>
      <c r="J49" s="68"/>
      <c r="K49" s="66"/>
      <c r="L49" s="66"/>
      <c r="M49" s="66"/>
      <c r="N49" s="116">
        <f t="shared" si="1"/>
        <v>0</v>
      </c>
      <c r="O49" s="67"/>
    </row>
    <row r="50" spans="1:15" thickBot="1" x14ac:dyDescent="0.25">
      <c r="A50" s="69" t="s">
        <v>31</v>
      </c>
      <c r="B50" s="222">
        <v>31</v>
      </c>
      <c r="C50" s="70"/>
      <c r="D50" s="70"/>
      <c r="E50" s="70"/>
      <c r="F50" s="70"/>
      <c r="G50" s="70"/>
      <c r="H50" s="70"/>
      <c r="I50" s="71"/>
      <c r="J50" s="72"/>
      <c r="K50" s="73"/>
      <c r="L50" s="73"/>
      <c r="M50" s="73"/>
      <c r="N50" s="117">
        <f t="shared" si="1"/>
        <v>0</v>
      </c>
      <c r="O50" s="84"/>
    </row>
    <row r="51" spans="1:15" thickBot="1" x14ac:dyDescent="0.25">
      <c r="A51" s="69" t="s">
        <v>32</v>
      </c>
      <c r="B51" s="222" t="str">
        <f>IF(WEEKDAY(TABLE!$A$21)=TABLE!$B$19,TABLE!$A$21," ")</f>
        <v xml:space="preserve"> </v>
      </c>
      <c r="C51" s="70"/>
      <c r="D51" s="70"/>
      <c r="E51" s="70"/>
      <c r="F51" s="70"/>
      <c r="G51" s="70"/>
      <c r="H51" s="70"/>
      <c r="I51" s="71"/>
      <c r="J51" s="72"/>
      <c r="K51" s="73"/>
      <c r="L51" s="73"/>
      <c r="M51" s="73"/>
      <c r="N51" s="117">
        <f t="shared" si="1"/>
        <v>0</v>
      </c>
      <c r="O51" s="76" t="s">
        <v>72</v>
      </c>
    </row>
    <row r="52" spans="1:15" thickBot="1" x14ac:dyDescent="0.25">
      <c r="A52" s="85"/>
      <c r="B52" s="86"/>
      <c r="C52" s="485" t="s">
        <v>33</v>
      </c>
      <c r="D52" s="486"/>
      <c r="E52" s="486"/>
      <c r="F52" s="487"/>
      <c r="G52" s="319"/>
      <c r="H52" s="319"/>
      <c r="I52" s="87"/>
      <c r="J52" s="81"/>
      <c r="K52" s="82"/>
      <c r="L52" s="82"/>
      <c r="M52" s="277" t="s">
        <v>136</v>
      </c>
      <c r="N52" s="118">
        <f>SUM(N45:N51)</f>
        <v>0</v>
      </c>
      <c r="O52" s="257">
        <f>J4</f>
        <v>0</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6">D53+D11</f>
        <v>0</v>
      </c>
      <c r="E55" s="219">
        <f t="shared" si="6"/>
        <v>0</v>
      </c>
      <c r="F55" s="219">
        <f t="shared" si="6"/>
        <v>0</v>
      </c>
      <c r="G55" s="285">
        <f t="shared" si="6"/>
        <v>0</v>
      </c>
      <c r="H55" s="285">
        <f t="shared" si="6"/>
        <v>0</v>
      </c>
      <c r="I55" s="219">
        <f t="shared" si="6"/>
        <v>0</v>
      </c>
      <c r="J55" s="491"/>
      <c r="K55" s="436"/>
      <c r="L55" s="436"/>
      <c r="M55" s="436"/>
      <c r="N55" s="436"/>
      <c r="O55" s="436"/>
    </row>
    <row r="56" spans="1:15" ht="14.25" x14ac:dyDescent="0.2">
      <c r="A56" s="441" t="s">
        <v>76</v>
      </c>
      <c r="B56" s="442"/>
      <c r="C56" s="224">
        <f>SUM(C16:C49)</f>
        <v>0</v>
      </c>
      <c r="D56" s="224">
        <f>SUM(D16:D49)</f>
        <v>0</v>
      </c>
      <c r="E56" s="224">
        <f t="shared" ref="E56:I56" si="7">SUM(E16:E49)</f>
        <v>0</v>
      </c>
      <c r="F56" s="224">
        <f t="shared" si="7"/>
        <v>0</v>
      </c>
      <c r="G56" s="224">
        <f t="shared" si="7"/>
        <v>0</v>
      </c>
      <c r="H56" s="224">
        <f t="shared" si="7"/>
        <v>0</v>
      </c>
      <c r="I56" s="224">
        <f t="shared" si="7"/>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8">G55-G56</f>
        <v>0</v>
      </c>
      <c r="H57" s="285">
        <f t="shared" si="8"/>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s="100" customFormat="1" ht="14.25" x14ac:dyDescent="0.2">
      <c r="A59" s="92" t="s">
        <v>25</v>
      </c>
      <c r="B59" s="93"/>
      <c r="C59" s="94" t="s">
        <v>35</v>
      </c>
      <c r="D59" s="95"/>
      <c r="E59" s="95"/>
      <c r="F59" s="95"/>
      <c r="G59" s="138"/>
      <c r="H59" s="138"/>
      <c r="I59" s="95"/>
      <c r="J59" s="96" t="s">
        <v>25</v>
      </c>
      <c r="K59" s="97" t="s">
        <v>36</v>
      </c>
      <c r="L59" s="98"/>
      <c r="M59" s="98"/>
      <c r="N59" s="99"/>
      <c r="O59" s="99"/>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73"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465">
        <f>Oct!N2+1</f>
        <v>10</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11</v>
      </c>
      <c r="N4" s="259" t="s">
        <v>93</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170</v>
      </c>
      <c r="B6" s="389"/>
      <c r="C6" s="389"/>
      <c r="D6" s="389"/>
      <c r="E6" s="389"/>
      <c r="F6" s="389"/>
      <c r="G6" s="389"/>
      <c r="H6" s="389"/>
      <c r="I6" s="390"/>
      <c r="J6" s="494" t="s">
        <v>99</v>
      </c>
      <c r="K6" s="457"/>
      <c r="L6" s="457"/>
      <c r="M6" s="457"/>
      <c r="N6" s="457"/>
      <c r="O6" s="502"/>
    </row>
    <row r="7" spans="1:15" ht="19.5" customHeight="1" x14ac:dyDescent="0.2">
      <c r="A7" s="456"/>
      <c r="B7" s="392"/>
      <c r="C7" s="392"/>
      <c r="D7" s="392"/>
      <c r="E7" s="392"/>
      <c r="F7" s="392"/>
      <c r="G7" s="392"/>
      <c r="H7" s="392"/>
      <c r="I7" s="393"/>
      <c r="J7" s="495"/>
      <c r="K7" s="459"/>
      <c r="L7" s="459"/>
      <c r="M7" s="459"/>
      <c r="N7" s="459"/>
      <c r="O7" s="503"/>
    </row>
    <row r="8" spans="1:15" ht="33.75" x14ac:dyDescent="0.2">
      <c r="A8" s="273" t="s">
        <v>9</v>
      </c>
      <c r="B8" s="41"/>
      <c r="C8" s="42" t="s">
        <v>79</v>
      </c>
      <c r="D8" s="42" t="s">
        <v>10</v>
      </c>
      <c r="E8" s="42" t="s">
        <v>78</v>
      </c>
      <c r="F8" s="42" t="s">
        <v>11</v>
      </c>
      <c r="G8" s="320" t="s">
        <v>176</v>
      </c>
      <c r="H8" s="320" t="s">
        <v>177</v>
      </c>
      <c r="I8" s="43" t="s">
        <v>12</v>
      </c>
      <c r="J8" s="461"/>
      <c r="K8" s="461"/>
      <c r="L8" s="461"/>
      <c r="M8" s="461"/>
      <c r="N8" s="461"/>
      <c r="O8" s="504"/>
    </row>
    <row r="9" spans="1:15" ht="14.25" x14ac:dyDescent="0.2">
      <c r="A9" s="272" t="s">
        <v>80</v>
      </c>
      <c r="B9" s="44"/>
      <c r="C9" s="260">
        <f>Oct!C57</f>
        <v>0</v>
      </c>
      <c r="D9" s="260">
        <f>Oct!D57</f>
        <v>0</v>
      </c>
      <c r="E9" s="260">
        <f>Oct!E57</f>
        <v>0</v>
      </c>
      <c r="F9" s="260">
        <f>Oct!F57</f>
        <v>0</v>
      </c>
      <c r="G9" s="260">
        <f>Oct!G57</f>
        <v>0</v>
      </c>
      <c r="H9" s="260">
        <f>Oct!H57</f>
        <v>0</v>
      </c>
      <c r="I9" s="261">
        <f>Oct!I57</f>
        <v>0</v>
      </c>
      <c r="J9" s="268" t="s">
        <v>13</v>
      </c>
      <c r="K9" s="424" t="s">
        <v>14</v>
      </c>
      <c r="L9" s="425"/>
      <c r="M9" s="47" t="s">
        <v>15</v>
      </c>
      <c r="N9" s="274" t="s">
        <v>16</v>
      </c>
      <c r="O9" s="48"/>
    </row>
    <row r="10" spans="1:15" ht="14.25" x14ac:dyDescent="0.2">
      <c r="A10" s="272" t="s">
        <v>82</v>
      </c>
      <c r="B10" s="44"/>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272" t="s">
        <v>81</v>
      </c>
      <c r="B11" s="44"/>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122</v>
      </c>
    </row>
    <row r="13" spans="1:15" ht="14.25" x14ac:dyDescent="0.2">
      <c r="A13" s="64" t="s">
        <v>26</v>
      </c>
      <c r="B13" s="223">
        <f t="shared" ref="B13:B17" si="0">IF(B14=" "," ",IF(DAY(B14)=1," ",B14-1))</f>
        <v>2</v>
      </c>
      <c r="C13" s="65"/>
      <c r="D13" s="45"/>
      <c r="E13" s="45"/>
      <c r="F13" s="45"/>
      <c r="G13" s="131"/>
      <c r="H13" s="131"/>
      <c r="I13" s="61"/>
      <c r="K13" s="66"/>
      <c r="L13" s="66"/>
      <c r="M13" s="66"/>
      <c r="N13" s="116">
        <f t="shared" ref="N13:N43" si="1">ROUND(((M13-J13-(L13-K13))*24),2)</f>
        <v>0</v>
      </c>
      <c r="O13" s="67"/>
    </row>
    <row r="14" spans="1:15" ht="14.25" x14ac:dyDescent="0.2">
      <c r="A14" s="64" t="s">
        <v>27</v>
      </c>
      <c r="B14" s="223">
        <f t="shared" si="0"/>
        <v>3</v>
      </c>
      <c r="C14" s="65"/>
      <c r="D14" s="45"/>
      <c r="E14" s="45"/>
      <c r="F14" s="45"/>
      <c r="G14" s="131"/>
      <c r="H14" s="131"/>
      <c r="I14" s="61"/>
      <c r="J14" s="68"/>
      <c r="K14" s="66"/>
      <c r="L14" s="66"/>
      <c r="M14" s="66"/>
      <c r="N14" s="116">
        <f t="shared" si="1"/>
        <v>0</v>
      </c>
      <c r="O14" s="67"/>
    </row>
    <row r="15" spans="1:15" ht="14.25" x14ac:dyDescent="0.2">
      <c r="A15" s="64" t="s">
        <v>28</v>
      </c>
      <c r="B15" s="223">
        <f t="shared" si="0"/>
        <v>4</v>
      </c>
      <c r="C15" s="65"/>
      <c r="D15" s="45"/>
      <c r="E15" s="45"/>
      <c r="F15" s="45"/>
      <c r="G15" s="45"/>
      <c r="H15" s="45"/>
      <c r="I15" s="61"/>
      <c r="J15" s="68"/>
      <c r="K15" s="66"/>
      <c r="L15" s="66"/>
      <c r="M15" s="66"/>
      <c r="N15" s="116">
        <f t="shared" si="1"/>
        <v>0</v>
      </c>
      <c r="O15" s="67"/>
    </row>
    <row r="16" spans="1:15" ht="14.25" x14ac:dyDescent="0.2">
      <c r="A16" s="64" t="s">
        <v>29</v>
      </c>
      <c r="B16" s="223">
        <f t="shared" si="0"/>
        <v>5</v>
      </c>
      <c r="C16" s="65"/>
      <c r="D16" s="45"/>
      <c r="E16" s="45"/>
      <c r="F16" s="45"/>
      <c r="G16" s="131"/>
      <c r="H16" s="131"/>
      <c r="I16" s="61"/>
      <c r="J16" s="68"/>
      <c r="K16" s="66"/>
      <c r="L16" s="66"/>
      <c r="M16" s="66"/>
      <c r="N16" s="116">
        <f t="shared" si="1"/>
        <v>0</v>
      </c>
      <c r="O16" s="67"/>
    </row>
    <row r="17" spans="1:15" ht="14.25" x14ac:dyDescent="0.2">
      <c r="A17" s="64" t="s">
        <v>30</v>
      </c>
      <c r="B17" s="223">
        <f t="shared" si="0"/>
        <v>6</v>
      </c>
      <c r="C17" s="45"/>
      <c r="D17" s="45"/>
      <c r="E17" s="45"/>
      <c r="F17" s="45"/>
      <c r="G17" s="131"/>
      <c r="H17" s="131"/>
      <c r="I17" s="61"/>
      <c r="J17" s="68"/>
      <c r="K17" s="66"/>
      <c r="L17" s="66"/>
      <c r="M17" s="66"/>
      <c r="N17" s="116">
        <f t="shared" si="1"/>
        <v>0</v>
      </c>
      <c r="O17" s="67"/>
    </row>
    <row r="18" spans="1:15" thickBot="1" x14ac:dyDescent="0.25">
      <c r="A18" s="69" t="s">
        <v>31</v>
      </c>
      <c r="B18" s="222">
        <f>IF(B19=" "," ",IF(DAY(B19)=1," ",B19-1))</f>
        <v>7</v>
      </c>
      <c r="C18" s="70"/>
      <c r="D18" s="70"/>
      <c r="E18" s="70"/>
      <c r="F18" s="70"/>
      <c r="G18" s="70"/>
      <c r="H18" s="70"/>
      <c r="I18" s="71"/>
      <c r="J18" s="72"/>
      <c r="K18" s="73"/>
      <c r="L18" s="73"/>
      <c r="M18" s="73"/>
      <c r="N18" s="117">
        <f t="shared" si="1"/>
        <v>0</v>
      </c>
      <c r="O18" s="67"/>
    </row>
    <row r="19" spans="1:15" thickBot="1" x14ac:dyDescent="0.25">
      <c r="A19" s="69" t="s">
        <v>32</v>
      </c>
      <c r="B19" s="222">
        <f>IF(B21=" "," ",IF(DAY(B21)=1," ",B21-1))</f>
        <v>8</v>
      </c>
      <c r="C19" s="70"/>
      <c r="D19" s="70"/>
      <c r="E19" s="70"/>
      <c r="F19" s="70"/>
      <c r="G19" s="70"/>
      <c r="H19" s="70"/>
      <c r="I19" s="71"/>
      <c r="J19" s="72"/>
      <c r="K19" s="75"/>
      <c r="L19" s="75"/>
      <c r="M19" s="73"/>
      <c r="N19" s="117">
        <f t="shared" si="1"/>
        <v>0</v>
      </c>
      <c r="O19" s="76" t="s">
        <v>72</v>
      </c>
    </row>
    <row r="20" spans="1:15" thickBot="1" x14ac:dyDescent="0.25">
      <c r="A20" s="77"/>
      <c r="B20" s="78"/>
      <c r="C20" s="79"/>
      <c r="D20" s="79"/>
      <c r="E20" s="79"/>
      <c r="F20" s="79"/>
      <c r="G20" s="79"/>
      <c r="H20" s="79"/>
      <c r="I20" s="80"/>
      <c r="J20" s="81"/>
      <c r="K20" s="82"/>
      <c r="L20" s="82"/>
      <c r="M20" s="277" t="s">
        <v>136</v>
      </c>
      <c r="N20" s="118">
        <f>SUM(N13:N19)</f>
        <v>0</v>
      </c>
      <c r="O20" s="120">
        <f>J4</f>
        <v>0</v>
      </c>
    </row>
    <row r="21" spans="1:15" ht="14.25" x14ac:dyDescent="0.2">
      <c r="A21" s="64" t="s">
        <v>26</v>
      </c>
      <c r="B21" s="223">
        <f t="shared" ref="B21:B26" si="2">B22-1</f>
        <v>9</v>
      </c>
      <c r="C21" s="45"/>
      <c r="D21" s="45"/>
      <c r="E21" s="45"/>
      <c r="F21" s="45"/>
      <c r="G21" s="131"/>
      <c r="H21" s="131"/>
      <c r="I21" s="61"/>
      <c r="J21" s="150"/>
      <c r="K21" s="66"/>
      <c r="L21" s="66"/>
      <c r="M21" s="66"/>
      <c r="N21" s="116">
        <f t="shared" si="1"/>
        <v>0</v>
      </c>
      <c r="O21" s="83"/>
    </row>
    <row r="22" spans="1:15" ht="14.25" x14ac:dyDescent="0.2">
      <c r="A22" s="64" t="s">
        <v>27</v>
      </c>
      <c r="B22" s="223">
        <f t="shared" si="2"/>
        <v>10</v>
      </c>
      <c r="C22" s="45"/>
      <c r="D22" s="45"/>
      <c r="E22" s="45"/>
      <c r="F22" s="45"/>
      <c r="G22" s="131"/>
      <c r="H22" s="131"/>
      <c r="I22" s="61"/>
      <c r="J22" s="150"/>
      <c r="K22" s="66"/>
      <c r="L22" s="66"/>
      <c r="M22" s="66"/>
      <c r="N22" s="116">
        <f t="shared" si="1"/>
        <v>0</v>
      </c>
      <c r="O22" s="92"/>
    </row>
    <row r="23" spans="1:15" ht="14.25" x14ac:dyDescent="0.2">
      <c r="A23" s="124" t="s">
        <v>28</v>
      </c>
      <c r="B23" s="220">
        <f t="shared" si="2"/>
        <v>11</v>
      </c>
      <c r="C23" s="125"/>
      <c r="D23" s="125"/>
      <c r="E23" s="125"/>
      <c r="F23" s="125"/>
      <c r="G23" s="125"/>
      <c r="H23" s="125"/>
      <c r="I23" s="126" t="s">
        <v>50</v>
      </c>
      <c r="J23" s="322"/>
      <c r="K23" s="128"/>
      <c r="L23" s="128"/>
      <c r="M23" s="128"/>
      <c r="N23" s="143">
        <f t="shared" si="1"/>
        <v>0</v>
      </c>
      <c r="O23" s="129" t="s">
        <v>51</v>
      </c>
    </row>
    <row r="24" spans="1:15" ht="14.25" x14ac:dyDescent="0.2">
      <c r="A24" s="64" t="s">
        <v>29</v>
      </c>
      <c r="B24" s="223">
        <f t="shared" si="2"/>
        <v>12</v>
      </c>
      <c r="C24" s="45"/>
      <c r="D24" s="45"/>
      <c r="E24" s="45"/>
      <c r="F24" s="45"/>
      <c r="G24" s="131"/>
      <c r="H24" s="131"/>
      <c r="I24" s="61"/>
      <c r="J24" s="150"/>
      <c r="K24" s="66"/>
      <c r="L24" s="66"/>
      <c r="M24" s="66"/>
      <c r="N24" s="116">
        <f t="shared" si="1"/>
        <v>0</v>
      </c>
      <c r="O24" s="67"/>
    </row>
    <row r="25" spans="1:15" ht="14.25" x14ac:dyDescent="0.2">
      <c r="A25" s="64" t="s">
        <v>30</v>
      </c>
      <c r="B25" s="223">
        <f t="shared" si="2"/>
        <v>13</v>
      </c>
      <c r="C25" s="45"/>
      <c r="D25" s="45"/>
      <c r="E25" s="45"/>
      <c r="F25" s="45"/>
      <c r="G25" s="131"/>
      <c r="H25" s="131"/>
      <c r="I25" s="61"/>
      <c r="J25" s="150"/>
      <c r="K25" s="66"/>
      <c r="L25" s="66"/>
      <c r="M25" s="66"/>
      <c r="N25" s="116">
        <f t="shared" si="1"/>
        <v>0</v>
      </c>
      <c r="O25" s="67"/>
    </row>
    <row r="26" spans="1:15" thickBot="1" x14ac:dyDescent="0.25">
      <c r="A26" s="69" t="s">
        <v>31</v>
      </c>
      <c r="B26" s="222">
        <f t="shared" si="2"/>
        <v>14</v>
      </c>
      <c r="C26" s="70"/>
      <c r="D26" s="70"/>
      <c r="E26" s="70"/>
      <c r="F26" s="70"/>
      <c r="G26" s="70"/>
      <c r="H26" s="70"/>
      <c r="I26" s="71"/>
      <c r="J26" s="72"/>
      <c r="K26" s="73"/>
      <c r="L26" s="73"/>
      <c r="M26" s="73"/>
      <c r="N26" s="117">
        <f t="shared" si="1"/>
        <v>0</v>
      </c>
      <c r="O26" s="67"/>
    </row>
    <row r="27" spans="1:15" thickBot="1" x14ac:dyDescent="0.25">
      <c r="A27" s="69" t="s">
        <v>32</v>
      </c>
      <c r="B27" s="222">
        <f>B29-1</f>
        <v>15</v>
      </c>
      <c r="C27" s="70"/>
      <c r="D27" s="70"/>
      <c r="E27" s="70"/>
      <c r="F27" s="70"/>
      <c r="G27" s="70"/>
      <c r="H27" s="70"/>
      <c r="I27" s="71"/>
      <c r="J27" s="72"/>
      <c r="K27" s="73"/>
      <c r="L27" s="73"/>
      <c r="M27" s="73"/>
      <c r="N27" s="117">
        <f t="shared" si="1"/>
        <v>0</v>
      </c>
      <c r="O27" s="76" t="s">
        <v>72</v>
      </c>
    </row>
    <row r="28" spans="1:15" thickBot="1" x14ac:dyDescent="0.25">
      <c r="A28" s="77"/>
      <c r="B28" s="78"/>
      <c r="C28" s="79"/>
      <c r="D28" s="79"/>
      <c r="E28" s="79"/>
      <c r="F28" s="79"/>
      <c r="G28" s="78"/>
      <c r="H28" s="78"/>
      <c r="I28" s="80"/>
      <c r="J28" s="82"/>
      <c r="K28" s="82"/>
      <c r="L28" s="82"/>
      <c r="M28" s="277" t="s">
        <v>136</v>
      </c>
      <c r="N28" s="118">
        <f>SUM(N21:N27)</f>
        <v>0</v>
      </c>
      <c r="O28" s="120">
        <f>J4-D53</f>
        <v>0</v>
      </c>
    </row>
    <row r="29" spans="1:15" ht="14.25" x14ac:dyDescent="0.2">
      <c r="A29" s="130" t="s">
        <v>26</v>
      </c>
      <c r="B29" s="221">
        <f t="shared" ref="B29:B34" si="3">B30-1</f>
        <v>16</v>
      </c>
      <c r="C29" s="131"/>
      <c r="D29" s="131"/>
      <c r="E29" s="131"/>
      <c r="F29" s="131"/>
      <c r="G29" s="131"/>
      <c r="H29" s="131"/>
      <c r="I29" s="132"/>
      <c r="J29" s="133"/>
      <c r="K29" s="134"/>
      <c r="L29" s="134"/>
      <c r="M29" s="134"/>
      <c r="N29" s="155">
        <f t="shared" si="1"/>
        <v>0</v>
      </c>
    </row>
    <row r="30" spans="1:15" ht="14.25" x14ac:dyDescent="0.2">
      <c r="A30" s="130" t="s">
        <v>27</v>
      </c>
      <c r="B30" s="221">
        <f t="shared" si="3"/>
        <v>17</v>
      </c>
      <c r="C30" s="131"/>
      <c r="D30" s="131"/>
      <c r="E30" s="131"/>
      <c r="F30" s="131"/>
      <c r="G30" s="131"/>
      <c r="H30" s="131"/>
      <c r="I30" s="132"/>
      <c r="J30" s="133"/>
      <c r="K30" s="134"/>
      <c r="L30" s="134"/>
      <c r="M30" s="134"/>
      <c r="N30" s="155">
        <f>ROUND(((M30-J30-(L30-K30))*24),2)</f>
        <v>0</v>
      </c>
    </row>
    <row r="31" spans="1:15" ht="14.25" x14ac:dyDescent="0.2">
      <c r="A31" s="130" t="s">
        <v>28</v>
      </c>
      <c r="B31" s="223">
        <f t="shared" si="3"/>
        <v>18</v>
      </c>
      <c r="C31" s="131"/>
      <c r="D31" s="131"/>
      <c r="E31" s="131"/>
      <c r="F31" s="131"/>
      <c r="G31" s="131"/>
      <c r="H31" s="131"/>
      <c r="I31" s="132"/>
      <c r="J31" s="133"/>
      <c r="K31" s="134"/>
      <c r="L31" s="134"/>
      <c r="M31" s="134"/>
      <c r="N31" s="153">
        <f>ROUND(((M31-J31-(L31-K31))*24),2)</f>
        <v>0</v>
      </c>
    </row>
    <row r="32" spans="1:15" ht="14.25" x14ac:dyDescent="0.2">
      <c r="A32" s="64" t="s">
        <v>29</v>
      </c>
      <c r="B32" s="223">
        <f t="shared" si="3"/>
        <v>19</v>
      </c>
      <c r="C32" s="45"/>
      <c r="D32" s="45"/>
      <c r="E32" s="45"/>
      <c r="F32" s="45"/>
      <c r="G32" s="131"/>
      <c r="H32" s="131"/>
      <c r="I32" s="61"/>
      <c r="J32" s="68"/>
      <c r="K32" s="66"/>
      <c r="L32" s="66"/>
      <c r="M32" s="66"/>
      <c r="N32" s="116">
        <f t="shared" si="1"/>
        <v>0</v>
      </c>
      <c r="O32" s="67"/>
    </row>
    <row r="33" spans="1:15" ht="14.25" x14ac:dyDescent="0.2">
      <c r="A33" s="64" t="s">
        <v>30</v>
      </c>
      <c r="B33" s="223">
        <f t="shared" si="3"/>
        <v>20</v>
      </c>
      <c r="C33" s="45"/>
      <c r="D33" s="45"/>
      <c r="E33" s="45"/>
      <c r="F33" s="45"/>
      <c r="G33" s="131"/>
      <c r="H33" s="131"/>
      <c r="I33" s="61"/>
      <c r="J33" s="68"/>
      <c r="K33" s="66"/>
      <c r="L33" s="66"/>
      <c r="M33" s="66"/>
      <c r="N33" s="116">
        <f t="shared" si="1"/>
        <v>0</v>
      </c>
      <c r="O33" s="67"/>
    </row>
    <row r="34" spans="1:15" thickBot="1" x14ac:dyDescent="0.25">
      <c r="A34" s="69" t="s">
        <v>31</v>
      </c>
      <c r="B34" s="222">
        <f t="shared" si="3"/>
        <v>21</v>
      </c>
      <c r="C34" s="70"/>
      <c r="D34" s="70"/>
      <c r="E34" s="70"/>
      <c r="F34" s="70"/>
      <c r="G34" s="70"/>
      <c r="H34" s="70"/>
      <c r="I34" s="71"/>
      <c r="J34" s="72"/>
      <c r="K34" s="73"/>
      <c r="L34" s="73"/>
      <c r="M34" s="73"/>
      <c r="N34" s="117">
        <f t="shared" si="1"/>
        <v>0</v>
      </c>
      <c r="O34" s="67"/>
    </row>
    <row r="35" spans="1:15" thickBot="1" x14ac:dyDescent="0.25">
      <c r="A35" s="69" t="s">
        <v>32</v>
      </c>
      <c r="B35" s="222">
        <f>B37-1</f>
        <v>22</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64" t="s">
        <v>26</v>
      </c>
      <c r="B37" s="223">
        <f t="shared" ref="B37:B42" si="4">B38-1</f>
        <v>23</v>
      </c>
      <c r="C37" s="45"/>
      <c r="D37" s="45"/>
      <c r="E37" s="45"/>
      <c r="F37" s="45"/>
      <c r="G37" s="45"/>
      <c r="H37" s="45"/>
      <c r="I37" s="61"/>
      <c r="J37" s="68"/>
      <c r="K37" s="66"/>
      <c r="L37" s="66"/>
      <c r="M37" s="66"/>
      <c r="N37" s="116">
        <f t="shared" si="1"/>
        <v>0</v>
      </c>
      <c r="O37" s="83"/>
    </row>
    <row r="38" spans="1:15" ht="14.25" x14ac:dyDescent="0.2">
      <c r="A38" s="64" t="s">
        <v>27</v>
      </c>
      <c r="B38" s="223">
        <f t="shared" si="4"/>
        <v>24</v>
      </c>
      <c r="C38" s="45"/>
      <c r="D38" s="45"/>
      <c r="E38" s="45"/>
      <c r="F38" s="45"/>
      <c r="G38" s="131"/>
      <c r="H38" s="131"/>
      <c r="I38" s="61"/>
      <c r="J38" s="68"/>
      <c r="K38" s="66"/>
      <c r="L38" s="66"/>
      <c r="M38" s="66"/>
      <c r="N38" s="116">
        <f t="shared" si="1"/>
        <v>0</v>
      </c>
      <c r="O38" s="67"/>
    </row>
    <row r="39" spans="1:15" ht="14.25" x14ac:dyDescent="0.2">
      <c r="A39" s="64" t="s">
        <v>28</v>
      </c>
      <c r="B39" s="223">
        <f t="shared" si="4"/>
        <v>25</v>
      </c>
      <c r="C39" s="45"/>
      <c r="D39" s="45"/>
      <c r="E39" s="45"/>
      <c r="F39" s="45"/>
      <c r="G39" s="131"/>
      <c r="H39" s="131"/>
      <c r="I39" s="61"/>
      <c r="J39" s="68"/>
      <c r="K39" s="66"/>
      <c r="L39" s="66"/>
      <c r="M39" s="66"/>
      <c r="N39" s="116">
        <f t="shared" si="1"/>
        <v>0</v>
      </c>
      <c r="O39" s="67"/>
    </row>
    <row r="40" spans="1:15" ht="14.25" x14ac:dyDescent="0.2">
      <c r="A40" s="124" t="s">
        <v>29</v>
      </c>
      <c r="B40" s="220">
        <f t="shared" si="4"/>
        <v>26</v>
      </c>
      <c r="C40" s="125"/>
      <c r="D40" s="125"/>
      <c r="E40" s="125"/>
      <c r="F40" s="125"/>
      <c r="G40" s="125"/>
      <c r="H40" s="125"/>
      <c r="I40" s="126" t="s">
        <v>50</v>
      </c>
      <c r="J40" s="127"/>
      <c r="K40" s="128"/>
      <c r="L40" s="128"/>
      <c r="M40" s="128"/>
      <c r="N40" s="143">
        <f t="shared" si="1"/>
        <v>0</v>
      </c>
      <c r="O40" s="129" t="s">
        <v>51</v>
      </c>
    </row>
    <row r="41" spans="1:15" ht="14.25" x14ac:dyDescent="0.2">
      <c r="A41" s="124" t="s">
        <v>30</v>
      </c>
      <c r="B41" s="220">
        <f t="shared" si="4"/>
        <v>27</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28</v>
      </c>
      <c r="C42" s="70"/>
      <c r="D42" s="70"/>
      <c r="E42" s="70"/>
      <c r="F42" s="70"/>
      <c r="G42" s="70"/>
      <c r="H42" s="70"/>
      <c r="I42" s="71"/>
      <c r="J42" s="72"/>
      <c r="K42" s="73"/>
      <c r="L42" s="73"/>
      <c r="M42" s="73"/>
      <c r="N42" s="117">
        <f t="shared" si="1"/>
        <v>0</v>
      </c>
      <c r="O42" s="67"/>
    </row>
    <row r="43" spans="1:15" thickBot="1" x14ac:dyDescent="0.25">
      <c r="A43" s="69" t="s">
        <v>32</v>
      </c>
      <c r="B43" s="222">
        <f>B45-1</f>
        <v>29</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J4-(D53*2)</f>
        <v>0</v>
      </c>
    </row>
    <row r="45" spans="1:15" ht="14.25" x14ac:dyDescent="0.2">
      <c r="A45" s="64" t="s">
        <v>26</v>
      </c>
      <c r="B45" s="223">
        <v>30</v>
      </c>
      <c r="C45" s="65" t="s">
        <v>219</v>
      </c>
      <c r="D45" s="45"/>
      <c r="E45" s="45"/>
      <c r="F45" s="45"/>
      <c r="G45" s="131"/>
      <c r="H45" s="131"/>
      <c r="I45" s="61"/>
      <c r="J45" s="68" t="s">
        <v>218</v>
      </c>
      <c r="K45" s="66"/>
      <c r="L45" s="66"/>
      <c r="M45" s="66"/>
      <c r="N45" s="153"/>
      <c r="O45" s="142"/>
    </row>
    <row r="46" spans="1:15" ht="14.25" x14ac:dyDescent="0.2">
      <c r="A46" s="64" t="s">
        <v>27</v>
      </c>
      <c r="B46" s="223" t="s">
        <v>17</v>
      </c>
      <c r="C46" s="65"/>
      <c r="D46" s="45"/>
      <c r="E46" s="45"/>
      <c r="F46" s="45"/>
      <c r="G46" s="131"/>
      <c r="H46" s="131"/>
      <c r="I46" s="61"/>
      <c r="J46" s="68" t="s">
        <v>121</v>
      </c>
      <c r="K46" s="66"/>
      <c r="L46" s="66"/>
      <c r="M46" s="66"/>
      <c r="N46" s="153"/>
      <c r="O46" s="107"/>
    </row>
    <row r="47" spans="1:15" ht="14.25" x14ac:dyDescent="0.2">
      <c r="A47" s="64" t="s">
        <v>28</v>
      </c>
      <c r="B47" s="223" t="s">
        <v>17</v>
      </c>
      <c r="C47" s="65"/>
      <c r="D47" s="45"/>
      <c r="E47" s="45"/>
      <c r="F47" s="45"/>
      <c r="G47" s="131"/>
      <c r="H47" s="131"/>
      <c r="I47" s="61"/>
      <c r="J47" s="68"/>
      <c r="K47" s="66"/>
      <c r="L47" s="66"/>
      <c r="M47" s="66"/>
      <c r="N47" s="153"/>
      <c r="O47" s="107"/>
    </row>
    <row r="48" spans="1:15" ht="14.25" x14ac:dyDescent="0.2">
      <c r="A48" s="64" t="s">
        <v>29</v>
      </c>
      <c r="B48" s="223" t="s">
        <v>17</v>
      </c>
      <c r="C48" s="65"/>
      <c r="D48" s="45"/>
      <c r="E48" s="45"/>
      <c r="F48" s="45"/>
      <c r="G48" s="131"/>
      <c r="H48" s="131"/>
      <c r="I48" s="61"/>
      <c r="J48" s="68"/>
      <c r="K48" s="66"/>
      <c r="L48" s="66"/>
      <c r="M48" s="66"/>
      <c r="N48" s="153"/>
      <c r="O48" s="107"/>
    </row>
    <row r="49" spans="1:15" ht="14.25" x14ac:dyDescent="0.2">
      <c r="A49" s="64" t="s">
        <v>30</v>
      </c>
      <c r="B49" s="223" t="s">
        <v>17</v>
      </c>
      <c r="C49" s="65"/>
      <c r="D49" s="45"/>
      <c r="E49" s="45"/>
      <c r="F49" s="45"/>
      <c r="G49" s="131"/>
      <c r="H49" s="131"/>
      <c r="I49" s="61"/>
      <c r="J49" s="68"/>
      <c r="K49" s="66"/>
      <c r="L49" s="66"/>
      <c r="M49" s="66"/>
      <c r="N49" s="153"/>
      <c r="O49" s="10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str">
        <f>IF(WEEKDAY(TABLE!$A$22)=TABLE!$B$19,TABLE!$A$22," ")</f>
        <v xml:space="preserve"> </v>
      </c>
      <c r="C51" s="70"/>
      <c r="D51" s="70"/>
      <c r="E51" s="70"/>
      <c r="F51" s="70"/>
      <c r="G51" s="70"/>
      <c r="H51" s="70"/>
      <c r="I51" s="71"/>
      <c r="J51" s="72"/>
      <c r="K51" s="73"/>
      <c r="L51" s="73"/>
      <c r="M51" s="73"/>
      <c r="N51" s="117"/>
      <c r="O51" s="76" t="s">
        <v>72</v>
      </c>
    </row>
    <row r="52" spans="1:15" thickBot="1" x14ac:dyDescent="0.25">
      <c r="A52" s="85"/>
      <c r="B52" s="86"/>
      <c r="C52" s="485" t="s">
        <v>33</v>
      </c>
      <c r="D52" s="486"/>
      <c r="E52" s="486"/>
      <c r="F52" s="487"/>
      <c r="G52" s="319"/>
      <c r="H52" s="319"/>
      <c r="I52" s="151"/>
      <c r="J52" s="81"/>
      <c r="K52" s="82"/>
      <c r="L52" s="82"/>
      <c r="M52" s="277" t="s">
        <v>136</v>
      </c>
      <c r="N52" s="154"/>
      <c r="O52" s="120"/>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SUM(C13:C45)</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68</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5.140625" style="30" customWidth="1"/>
    <col min="16" max="16384" width="8.85546875" style="30"/>
  </cols>
  <sheetData>
    <row r="1" spans="1:15" ht="14.45" customHeight="1" x14ac:dyDescent="0.25">
      <c r="A1" s="507" t="s">
        <v>3</v>
      </c>
      <c r="B1" s="508"/>
      <c r="C1" s="508"/>
      <c r="D1" s="447" t="s">
        <v>4</v>
      </c>
      <c r="E1" s="448"/>
      <c r="F1" s="448"/>
      <c r="G1" s="448"/>
      <c r="H1" s="448"/>
      <c r="I1" s="448"/>
      <c r="J1" s="448"/>
      <c r="K1" s="448"/>
      <c r="L1" s="449"/>
      <c r="M1" s="450"/>
      <c r="N1" s="463" t="s">
        <v>111</v>
      </c>
      <c r="O1" s="464"/>
    </row>
    <row r="2" spans="1:15" ht="14.45" customHeight="1" thickBot="1" x14ac:dyDescent="0.3">
      <c r="A2" s="509" t="s">
        <v>5</v>
      </c>
      <c r="B2" s="510"/>
      <c r="C2" s="510"/>
      <c r="D2" s="451" t="s">
        <v>6</v>
      </c>
      <c r="E2" s="452"/>
      <c r="F2" s="452"/>
      <c r="G2" s="452"/>
      <c r="H2" s="452"/>
      <c r="I2" s="452"/>
      <c r="J2" s="452"/>
      <c r="K2" s="452"/>
      <c r="L2" s="453"/>
      <c r="M2" s="454"/>
      <c r="N2" s="465">
        <f>Nov!N2+1</f>
        <v>11</v>
      </c>
      <c r="O2" s="466"/>
    </row>
    <row r="3" spans="1:15" ht="14.25" x14ac:dyDescent="0.2">
      <c r="A3" s="406" t="s">
        <v>123</v>
      </c>
      <c r="B3" s="407"/>
      <c r="C3" s="407"/>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12</v>
      </c>
      <c r="N4" s="259" t="s">
        <v>94</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171</v>
      </c>
      <c r="B6" s="389"/>
      <c r="C6" s="389"/>
      <c r="D6" s="389"/>
      <c r="E6" s="389"/>
      <c r="F6" s="389"/>
      <c r="G6" s="389"/>
      <c r="H6" s="389"/>
      <c r="I6" s="390"/>
      <c r="J6" s="494" t="s">
        <v>98</v>
      </c>
      <c r="K6" s="457"/>
      <c r="L6" s="457"/>
      <c r="M6" s="457"/>
      <c r="N6" s="457"/>
      <c r="O6" s="458"/>
    </row>
    <row r="7" spans="1:15" ht="21.7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61"/>
      <c r="K8" s="461"/>
      <c r="L8" s="461"/>
      <c r="M8" s="461"/>
      <c r="N8" s="461"/>
      <c r="O8" s="462"/>
    </row>
    <row r="9" spans="1:15" ht="14.25" x14ac:dyDescent="0.2">
      <c r="A9" s="122" t="s">
        <v>80</v>
      </c>
      <c r="B9" s="123"/>
      <c r="C9" s="260">
        <f>Nov!C57</f>
        <v>0</v>
      </c>
      <c r="D9" s="260">
        <f>Nov!D57</f>
        <v>0</v>
      </c>
      <c r="E9" s="260">
        <f>Nov!E57</f>
        <v>0</v>
      </c>
      <c r="F9" s="260">
        <f>Nov!F57</f>
        <v>0</v>
      </c>
      <c r="G9" s="260">
        <f>Jan!G57</f>
        <v>0</v>
      </c>
      <c r="H9" s="260">
        <f>Jan!H57</f>
        <v>0</v>
      </c>
      <c r="I9" s="261">
        <f>Nov!I57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122</v>
      </c>
    </row>
    <row r="13" spans="1:15" ht="14.25" x14ac:dyDescent="0.2">
      <c r="A13" s="64" t="s">
        <v>26</v>
      </c>
      <c r="B13" s="223" t="str">
        <f t="shared" ref="B13:B17" si="0">IF(B14=" "," ",IF(DAY(B14)=1," ",B14-1))</f>
        <v xml:space="preserve"> </v>
      </c>
      <c r="C13" s="65" t="s">
        <v>223</v>
      </c>
      <c r="D13" s="45"/>
      <c r="E13" s="45"/>
      <c r="F13" s="45"/>
      <c r="G13" s="131"/>
      <c r="H13" s="131"/>
      <c r="I13" s="61"/>
      <c r="J13" s="119"/>
      <c r="K13" s="66"/>
      <c r="L13" s="66"/>
      <c r="M13" s="66"/>
      <c r="N13" s="116">
        <f>ROUND(((M13-J13-(L13-K13))*24),2)</f>
        <v>0</v>
      </c>
      <c r="O13" s="67" t="s">
        <v>222</v>
      </c>
    </row>
    <row r="14" spans="1:15" ht="14.25" x14ac:dyDescent="0.2">
      <c r="A14" s="64" t="s">
        <v>27</v>
      </c>
      <c r="B14" s="223">
        <f t="shared" si="0"/>
        <v>1</v>
      </c>
      <c r="C14" s="65"/>
      <c r="D14" s="45"/>
      <c r="E14" s="45"/>
      <c r="F14" s="45"/>
      <c r="G14" s="131"/>
      <c r="H14" s="131"/>
      <c r="I14" s="61"/>
      <c r="J14" s="119"/>
      <c r="K14" s="66"/>
      <c r="L14" s="66"/>
      <c r="M14" s="66"/>
      <c r="N14" s="116">
        <f t="shared" ref="N14:N43" si="1">ROUND(((M14-J14-(L14-K14))*24),2)</f>
        <v>0</v>
      </c>
      <c r="O14" s="67"/>
    </row>
    <row r="15" spans="1:15" ht="14.25" x14ac:dyDescent="0.2">
      <c r="A15" s="64" t="s">
        <v>28</v>
      </c>
      <c r="B15" s="223">
        <f t="shared" si="0"/>
        <v>2</v>
      </c>
      <c r="C15" s="65"/>
      <c r="D15" s="45"/>
      <c r="E15" s="45"/>
      <c r="F15" s="45"/>
      <c r="G15" s="45"/>
      <c r="H15" s="45"/>
      <c r="I15" s="61"/>
      <c r="J15" s="119"/>
      <c r="K15" s="66"/>
      <c r="L15" s="66"/>
      <c r="M15" s="66"/>
      <c r="N15" s="116">
        <f t="shared" si="1"/>
        <v>0</v>
      </c>
      <c r="O15" s="67"/>
    </row>
    <row r="16" spans="1:15" ht="14.25" x14ac:dyDescent="0.2">
      <c r="A16" s="64" t="s">
        <v>29</v>
      </c>
      <c r="B16" s="223">
        <f t="shared" si="0"/>
        <v>3</v>
      </c>
      <c r="C16" s="65"/>
      <c r="D16" s="45"/>
      <c r="E16" s="45"/>
      <c r="F16" s="45"/>
      <c r="G16" s="131"/>
      <c r="H16" s="131"/>
      <c r="I16" s="61"/>
      <c r="J16" s="119"/>
      <c r="K16" s="66"/>
      <c r="L16" s="66"/>
      <c r="M16" s="66"/>
      <c r="N16" s="116">
        <f t="shared" si="1"/>
        <v>0</v>
      </c>
      <c r="O16" s="67"/>
    </row>
    <row r="17" spans="1:15" ht="14.25" x14ac:dyDescent="0.2">
      <c r="A17" s="64" t="s">
        <v>30</v>
      </c>
      <c r="B17" s="223">
        <f t="shared" si="0"/>
        <v>4</v>
      </c>
      <c r="C17" s="45"/>
      <c r="D17" s="45"/>
      <c r="E17" s="45"/>
      <c r="F17" s="45"/>
      <c r="G17" s="131"/>
      <c r="H17" s="131"/>
      <c r="I17" s="61"/>
      <c r="J17" s="119"/>
      <c r="K17" s="66"/>
      <c r="L17" s="66"/>
      <c r="M17" s="66"/>
      <c r="N17" s="116">
        <f t="shared" si="1"/>
        <v>0</v>
      </c>
      <c r="O17" s="67"/>
    </row>
    <row r="18" spans="1:15" thickBot="1" x14ac:dyDescent="0.25">
      <c r="A18" s="69" t="s">
        <v>31</v>
      </c>
      <c r="B18" s="222">
        <f>IF(B19=" "," ",IF(DAY(B19)=1," ",B19-1))</f>
        <v>5</v>
      </c>
      <c r="C18" s="70"/>
      <c r="D18" s="70"/>
      <c r="E18" s="70"/>
      <c r="F18" s="70"/>
      <c r="G18" s="70"/>
      <c r="H18" s="70"/>
      <c r="I18" s="71"/>
      <c r="J18" s="72"/>
      <c r="K18" s="73"/>
      <c r="L18" s="73"/>
      <c r="M18" s="73"/>
      <c r="N18" s="117">
        <f t="shared" si="1"/>
        <v>0</v>
      </c>
      <c r="O18" s="67"/>
    </row>
    <row r="19" spans="1:15" thickBot="1" x14ac:dyDescent="0.25">
      <c r="A19" s="69" t="s">
        <v>32</v>
      </c>
      <c r="B19" s="222">
        <f>IF(B21=" "," ",IF(DAY(B21)=1," ",B21-1))</f>
        <v>6</v>
      </c>
      <c r="C19" s="70"/>
      <c r="D19" s="70"/>
      <c r="E19" s="70"/>
      <c r="F19" s="70"/>
      <c r="G19" s="70"/>
      <c r="H19" s="70"/>
      <c r="I19" s="71"/>
      <c r="J19" s="74"/>
      <c r="K19" s="75"/>
      <c r="L19" s="75"/>
      <c r="M19" s="75"/>
      <c r="N19" s="117">
        <f t="shared" si="1"/>
        <v>0</v>
      </c>
      <c r="O19" s="76" t="s">
        <v>72</v>
      </c>
    </row>
    <row r="20" spans="1:15" thickBot="1" x14ac:dyDescent="0.25">
      <c r="A20" s="77"/>
      <c r="B20" s="78"/>
      <c r="C20" s="79"/>
      <c r="D20" s="79"/>
      <c r="E20" s="79"/>
      <c r="F20" s="79"/>
      <c r="G20" s="79"/>
      <c r="H20" s="79"/>
      <c r="I20" s="80"/>
      <c r="J20" s="81"/>
      <c r="K20" s="82"/>
      <c r="L20" s="82"/>
      <c r="M20" s="277" t="s">
        <v>136</v>
      </c>
      <c r="N20" s="118">
        <f>SUM(N13:N19)</f>
        <v>0</v>
      </c>
      <c r="O20" s="120">
        <f>J4</f>
        <v>0</v>
      </c>
    </row>
    <row r="21" spans="1:15" ht="14.25" x14ac:dyDescent="0.2">
      <c r="A21" s="64" t="s">
        <v>26</v>
      </c>
      <c r="B21" s="223">
        <f t="shared" ref="B21:B26" si="2">B22-1</f>
        <v>7</v>
      </c>
      <c r="C21" s="45"/>
      <c r="D21" s="45"/>
      <c r="E21" s="45"/>
      <c r="F21" s="45"/>
      <c r="G21" s="131"/>
      <c r="H21" s="131"/>
      <c r="I21" s="61"/>
      <c r="J21" s="119"/>
      <c r="K21" s="66"/>
      <c r="L21" s="66"/>
      <c r="M21" s="66"/>
      <c r="N21" s="116">
        <f t="shared" si="1"/>
        <v>0</v>
      </c>
      <c r="O21" s="83"/>
    </row>
    <row r="22" spans="1:15" ht="14.25" x14ac:dyDescent="0.2">
      <c r="A22" s="64" t="s">
        <v>27</v>
      </c>
      <c r="B22" s="223">
        <f t="shared" si="2"/>
        <v>8</v>
      </c>
      <c r="C22" s="45"/>
      <c r="D22" s="45"/>
      <c r="E22" s="45"/>
      <c r="F22" s="45"/>
      <c r="G22" s="131"/>
      <c r="H22" s="131"/>
      <c r="I22" s="61"/>
      <c r="J22" s="119"/>
      <c r="K22" s="66"/>
      <c r="L22" s="66"/>
      <c r="M22" s="66"/>
      <c r="N22" s="116">
        <f t="shared" si="1"/>
        <v>0</v>
      </c>
      <c r="O22" s="67"/>
    </row>
    <row r="23" spans="1:15" ht="14.25" x14ac:dyDescent="0.2">
      <c r="A23" s="64" t="s">
        <v>28</v>
      </c>
      <c r="B23" s="223">
        <f t="shared" si="2"/>
        <v>9</v>
      </c>
      <c r="C23" s="45"/>
      <c r="D23" s="45"/>
      <c r="E23" s="45"/>
      <c r="F23" s="45"/>
      <c r="G23" s="131"/>
      <c r="H23" s="131"/>
      <c r="I23" s="61"/>
      <c r="J23" s="119"/>
      <c r="K23" s="66"/>
      <c r="L23" s="66"/>
      <c r="M23" s="66"/>
      <c r="N23" s="116">
        <f t="shared" si="1"/>
        <v>0</v>
      </c>
      <c r="O23" s="67"/>
    </row>
    <row r="24" spans="1:15" ht="14.25" x14ac:dyDescent="0.2">
      <c r="A24" s="64" t="s">
        <v>29</v>
      </c>
      <c r="B24" s="223">
        <f t="shared" si="2"/>
        <v>10</v>
      </c>
      <c r="C24" s="45"/>
      <c r="D24" s="45"/>
      <c r="E24" s="45"/>
      <c r="F24" s="45"/>
      <c r="G24" s="131"/>
      <c r="H24" s="131"/>
      <c r="I24" s="61"/>
      <c r="J24" s="119"/>
      <c r="K24" s="66"/>
      <c r="L24" s="66"/>
      <c r="M24" s="66"/>
      <c r="N24" s="116">
        <f t="shared" si="1"/>
        <v>0</v>
      </c>
      <c r="O24" s="67"/>
    </row>
    <row r="25" spans="1:15" ht="14.25" x14ac:dyDescent="0.2">
      <c r="A25" s="64" t="s">
        <v>30</v>
      </c>
      <c r="B25" s="223">
        <f t="shared" si="2"/>
        <v>11</v>
      </c>
      <c r="C25" s="45"/>
      <c r="D25" s="45"/>
      <c r="E25" s="45"/>
      <c r="F25" s="45"/>
      <c r="G25" s="131"/>
      <c r="H25" s="131"/>
      <c r="I25" s="61"/>
      <c r="J25" s="119"/>
      <c r="K25" s="66"/>
      <c r="L25" s="66"/>
      <c r="M25" s="66"/>
      <c r="N25" s="116">
        <f t="shared" si="1"/>
        <v>0</v>
      </c>
      <c r="O25" s="67"/>
    </row>
    <row r="26" spans="1:15" thickBot="1" x14ac:dyDescent="0.25">
      <c r="A26" s="69" t="s">
        <v>31</v>
      </c>
      <c r="B26" s="222">
        <f t="shared" si="2"/>
        <v>12</v>
      </c>
      <c r="C26" s="70"/>
      <c r="D26" s="70"/>
      <c r="E26" s="70"/>
      <c r="F26" s="70"/>
      <c r="G26" s="70"/>
      <c r="H26" s="70"/>
      <c r="I26" s="71"/>
      <c r="J26" s="72"/>
      <c r="K26" s="73"/>
      <c r="L26" s="73"/>
      <c r="M26" s="73"/>
      <c r="N26" s="117">
        <f t="shared" si="1"/>
        <v>0</v>
      </c>
      <c r="O26" s="67"/>
    </row>
    <row r="27" spans="1:15" thickBot="1" x14ac:dyDescent="0.25">
      <c r="A27" s="69" t="s">
        <v>32</v>
      </c>
      <c r="B27" s="222">
        <f>B29-1</f>
        <v>13</v>
      </c>
      <c r="C27" s="70"/>
      <c r="D27" s="70"/>
      <c r="E27" s="70"/>
      <c r="F27" s="70"/>
      <c r="G27" s="70"/>
      <c r="H27" s="70"/>
      <c r="I27" s="71"/>
      <c r="J27" s="72"/>
      <c r="K27" s="73"/>
      <c r="L27" s="73"/>
      <c r="M27" s="73"/>
      <c r="N27" s="117">
        <f t="shared" si="1"/>
        <v>0</v>
      </c>
      <c r="O27" s="76" t="s">
        <v>72</v>
      </c>
    </row>
    <row r="28" spans="1:15" thickBot="1" x14ac:dyDescent="0.25">
      <c r="A28" s="77"/>
      <c r="B28" s="78"/>
      <c r="C28" s="79"/>
      <c r="D28" s="79"/>
      <c r="E28" s="79"/>
      <c r="F28" s="79"/>
      <c r="G28" s="78"/>
      <c r="H28" s="78"/>
      <c r="I28" s="80"/>
      <c r="J28" s="81"/>
      <c r="K28" s="82"/>
      <c r="L28" s="82"/>
      <c r="M28" s="277" t="s">
        <v>136</v>
      </c>
      <c r="N28" s="118">
        <f>SUM(N21:N27)</f>
        <v>0</v>
      </c>
      <c r="O28" s="120">
        <f>J4</f>
        <v>0</v>
      </c>
    </row>
    <row r="29" spans="1:15" ht="14.25" x14ac:dyDescent="0.2">
      <c r="A29" s="64" t="s">
        <v>26</v>
      </c>
      <c r="B29" s="223">
        <f t="shared" ref="B29:B34" si="3">B30-1</f>
        <v>14</v>
      </c>
      <c r="C29" s="45"/>
      <c r="D29" s="45"/>
      <c r="E29" s="45"/>
      <c r="F29" s="45"/>
      <c r="G29" s="131"/>
      <c r="H29" s="131"/>
      <c r="I29" s="61" t="s">
        <v>17</v>
      </c>
      <c r="J29" s="119"/>
      <c r="K29" s="66"/>
      <c r="L29" s="66"/>
      <c r="M29" s="66"/>
      <c r="N29" s="116">
        <f t="shared" si="1"/>
        <v>0</v>
      </c>
      <c r="O29" s="83"/>
    </row>
    <row r="30" spans="1:15" ht="14.25" x14ac:dyDescent="0.2">
      <c r="A30" s="64" t="s">
        <v>27</v>
      </c>
      <c r="B30" s="223">
        <f t="shared" si="3"/>
        <v>15</v>
      </c>
      <c r="C30" s="45"/>
      <c r="D30" s="45"/>
      <c r="E30" s="45"/>
      <c r="F30" s="45"/>
      <c r="G30" s="131"/>
      <c r="H30" s="131"/>
      <c r="I30" s="61"/>
      <c r="J30" s="119"/>
      <c r="K30" s="66"/>
      <c r="L30" s="66"/>
      <c r="M30" s="66"/>
      <c r="N30" s="116">
        <f t="shared" si="1"/>
        <v>0</v>
      </c>
      <c r="O30" s="67"/>
    </row>
    <row r="31" spans="1:15" ht="14.25" x14ac:dyDescent="0.2">
      <c r="A31" s="64" t="s">
        <v>28</v>
      </c>
      <c r="B31" s="223">
        <f t="shared" si="3"/>
        <v>16</v>
      </c>
      <c r="C31" s="45"/>
      <c r="D31" s="45"/>
      <c r="E31" s="45"/>
      <c r="F31" s="45"/>
      <c r="G31" s="131"/>
      <c r="H31" s="131"/>
      <c r="I31" s="61"/>
      <c r="J31" s="119"/>
      <c r="K31" s="66"/>
      <c r="L31" s="66"/>
      <c r="M31" s="66"/>
      <c r="N31" s="116">
        <f t="shared" si="1"/>
        <v>0</v>
      </c>
      <c r="O31" s="67"/>
    </row>
    <row r="32" spans="1:15" ht="14.25" x14ac:dyDescent="0.2">
      <c r="A32" s="64" t="s">
        <v>29</v>
      </c>
      <c r="B32" s="223">
        <f t="shared" si="3"/>
        <v>17</v>
      </c>
      <c r="C32" s="45"/>
      <c r="D32" s="45"/>
      <c r="E32" s="45"/>
      <c r="F32" s="45"/>
      <c r="G32" s="131"/>
      <c r="H32" s="131"/>
      <c r="I32" s="61"/>
      <c r="J32" s="119"/>
      <c r="K32" s="66"/>
      <c r="L32" s="66"/>
      <c r="M32" s="66"/>
      <c r="N32" s="116">
        <f t="shared" si="1"/>
        <v>0</v>
      </c>
      <c r="O32" s="67"/>
    </row>
    <row r="33" spans="1:15" ht="14.25" x14ac:dyDescent="0.2">
      <c r="A33" s="64" t="s">
        <v>30</v>
      </c>
      <c r="B33" s="223">
        <f t="shared" si="3"/>
        <v>18</v>
      </c>
      <c r="C33" s="45"/>
      <c r="D33" s="45"/>
      <c r="E33" s="45"/>
      <c r="F33" s="45"/>
      <c r="G33" s="131"/>
      <c r="H33" s="131"/>
      <c r="I33" s="61"/>
      <c r="J33" s="119"/>
      <c r="K33" s="66"/>
      <c r="L33" s="66"/>
      <c r="M33" s="66"/>
      <c r="N33" s="116">
        <f t="shared" si="1"/>
        <v>0</v>
      </c>
      <c r="O33" s="67"/>
    </row>
    <row r="34" spans="1:15" thickBot="1" x14ac:dyDescent="0.25">
      <c r="A34" s="69" t="s">
        <v>31</v>
      </c>
      <c r="B34" s="222">
        <f t="shared" si="3"/>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130" t="s">
        <v>26</v>
      </c>
      <c r="B37" s="221">
        <f t="shared" ref="B37:B42" si="4">B38-1</f>
        <v>21</v>
      </c>
      <c r="C37" s="131"/>
      <c r="D37" s="131"/>
      <c r="E37" s="131"/>
      <c r="F37" s="131"/>
      <c r="G37" s="45"/>
      <c r="H37" s="45"/>
      <c r="I37" s="132"/>
      <c r="J37" s="133"/>
      <c r="K37" s="134"/>
      <c r="L37" s="134"/>
      <c r="M37" s="134"/>
      <c r="N37" s="116">
        <f t="shared" si="1"/>
        <v>0</v>
      </c>
      <c r="O37" s="67"/>
    </row>
    <row r="38" spans="1:15" ht="14.25" x14ac:dyDescent="0.2">
      <c r="A38" s="130" t="s">
        <v>27</v>
      </c>
      <c r="B38" s="221">
        <f t="shared" si="4"/>
        <v>22</v>
      </c>
      <c r="C38" s="131"/>
      <c r="D38" s="131"/>
      <c r="E38" s="131"/>
      <c r="F38" s="131"/>
      <c r="G38" s="45"/>
      <c r="H38" s="45"/>
      <c r="I38" s="132"/>
      <c r="J38" s="133"/>
      <c r="K38" s="134"/>
      <c r="L38" s="134"/>
      <c r="M38" s="134"/>
      <c r="N38" s="116">
        <f t="shared" si="1"/>
        <v>0</v>
      </c>
      <c r="O38" s="67"/>
    </row>
    <row r="39" spans="1:15" ht="14.25" x14ac:dyDescent="0.2">
      <c r="A39" s="130" t="s">
        <v>28</v>
      </c>
      <c r="B39" s="221">
        <f t="shared" si="4"/>
        <v>23</v>
      </c>
      <c r="C39" s="131"/>
      <c r="D39" s="131"/>
      <c r="E39" s="131"/>
      <c r="F39" s="131"/>
      <c r="G39" s="45"/>
      <c r="H39" s="45"/>
      <c r="I39" s="132"/>
      <c r="J39" s="133"/>
      <c r="K39" s="134"/>
      <c r="L39" s="134"/>
      <c r="M39" s="134"/>
      <c r="N39" s="116">
        <f t="shared" si="1"/>
        <v>0</v>
      </c>
      <c r="O39" s="67"/>
    </row>
    <row r="40" spans="1:15" ht="14.25" x14ac:dyDescent="0.2">
      <c r="A40" s="124" t="s">
        <v>29</v>
      </c>
      <c r="B40" s="220">
        <f t="shared" si="4"/>
        <v>24</v>
      </c>
      <c r="C40" s="125"/>
      <c r="D40" s="125"/>
      <c r="E40" s="125"/>
      <c r="F40" s="125"/>
      <c r="G40" s="125"/>
      <c r="H40" s="125"/>
      <c r="I40" s="126" t="s">
        <v>50</v>
      </c>
      <c r="J40" s="127"/>
      <c r="K40" s="128"/>
      <c r="L40" s="128"/>
      <c r="M40" s="128"/>
      <c r="N40" s="143">
        <f t="shared" si="1"/>
        <v>0</v>
      </c>
      <c r="O40" s="129" t="s">
        <v>51</v>
      </c>
    </row>
    <row r="41" spans="1:15" ht="14.25" x14ac:dyDescent="0.2">
      <c r="A41" s="124" t="s">
        <v>30</v>
      </c>
      <c r="B41" s="220">
        <f t="shared" si="4"/>
        <v>25</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26</v>
      </c>
      <c r="C42" s="70"/>
      <c r="D42" s="70"/>
      <c r="E42" s="70"/>
      <c r="F42" s="70"/>
      <c r="G42" s="70"/>
      <c r="H42" s="70"/>
      <c r="I42" s="71"/>
      <c r="J42" s="72"/>
      <c r="K42" s="73"/>
      <c r="L42" s="73"/>
      <c r="M42" s="73"/>
      <c r="N42" s="117">
        <f t="shared" si="1"/>
        <v>0</v>
      </c>
      <c r="O42" s="67"/>
    </row>
    <row r="43" spans="1:15" thickBot="1" x14ac:dyDescent="0.25">
      <c r="A43" s="69" t="s">
        <v>32</v>
      </c>
      <c r="B43" s="222">
        <f>B45-1</f>
        <v>27</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1"/>
      <c r="K44" s="82"/>
      <c r="L44" s="82"/>
      <c r="M44" s="277" t="s">
        <v>136</v>
      </c>
      <c r="N44" s="118">
        <f>SUM(N37:N43)</f>
        <v>0</v>
      </c>
      <c r="O44" s="120">
        <f>J4-(2*D53)</f>
        <v>0</v>
      </c>
    </row>
    <row r="45" spans="1:15" ht="14.25" x14ac:dyDescent="0.2">
      <c r="A45" s="124" t="s">
        <v>26</v>
      </c>
      <c r="B45" s="220">
        <v>28</v>
      </c>
      <c r="C45" s="323"/>
      <c r="D45" s="125"/>
      <c r="E45" s="125"/>
      <c r="F45" s="125"/>
      <c r="G45" s="125"/>
      <c r="H45" s="125"/>
      <c r="I45" s="126" t="s">
        <v>50</v>
      </c>
      <c r="J45" s="323"/>
      <c r="K45" s="128"/>
      <c r="L45" s="128"/>
      <c r="M45" s="128"/>
      <c r="N45" s="143"/>
      <c r="O45" s="129" t="s">
        <v>51</v>
      </c>
    </row>
    <row r="46" spans="1:15" ht="14.25" x14ac:dyDescent="0.2">
      <c r="A46" s="130" t="s">
        <v>27</v>
      </c>
      <c r="B46" s="223">
        <f>IF(B47=" ",IF(WEEKDAY(TABLE!$A$23)=TABLE!$B$14,TABLE!$A$23," "),B47-1)</f>
        <v>29</v>
      </c>
      <c r="C46" s="65" t="s">
        <v>220</v>
      </c>
      <c r="D46" s="131"/>
      <c r="E46" s="131"/>
      <c r="F46" s="131"/>
      <c r="G46" s="131"/>
      <c r="H46" s="131"/>
      <c r="I46" s="132"/>
      <c r="J46" s="68" t="s">
        <v>221</v>
      </c>
      <c r="K46" s="134"/>
      <c r="L46" s="134"/>
      <c r="M46" s="134"/>
      <c r="N46" s="116"/>
      <c r="O46" s="92"/>
    </row>
    <row r="47" spans="1:15" ht="14.25" x14ac:dyDescent="0.2">
      <c r="A47" s="130" t="s">
        <v>28</v>
      </c>
      <c r="B47" s="223">
        <f>IF(B48=" ",IF(WEEKDAY(TABLE!$A$23)=TABLE!$B$15,TABLE!$A$23," "),B48-1)</f>
        <v>30</v>
      </c>
      <c r="C47" s="65" t="s">
        <v>154</v>
      </c>
      <c r="D47" s="131"/>
      <c r="E47" s="131"/>
      <c r="F47" s="131"/>
      <c r="G47" s="131"/>
      <c r="H47" s="131"/>
      <c r="I47" s="132"/>
      <c r="J47" s="68" t="s">
        <v>155</v>
      </c>
      <c r="K47" s="134"/>
      <c r="L47" s="134"/>
      <c r="M47" s="134"/>
      <c r="N47" s="116"/>
      <c r="O47" s="92"/>
    </row>
    <row r="48" spans="1:15" ht="14.25" x14ac:dyDescent="0.2">
      <c r="A48" s="130" t="s">
        <v>29</v>
      </c>
      <c r="B48" s="221">
        <v>31</v>
      </c>
      <c r="C48" s="65" t="s">
        <v>146</v>
      </c>
      <c r="D48" s="131"/>
      <c r="E48" s="131"/>
      <c r="F48" s="131"/>
      <c r="G48" s="131"/>
      <c r="H48" s="131"/>
      <c r="I48" s="132"/>
      <c r="J48" s="68" t="s">
        <v>148</v>
      </c>
      <c r="K48" s="134"/>
      <c r="L48" s="134"/>
      <c r="M48" s="134"/>
      <c r="N48" s="116"/>
      <c r="O48" s="67"/>
    </row>
    <row r="49" spans="1:15" ht="14.25" x14ac:dyDescent="0.2">
      <c r="A49" s="130" t="s">
        <v>30</v>
      </c>
      <c r="B49" s="221" t="str">
        <f>IF(B50=" ",IF(WEEKDAY(TABLE!$A$23)=TABLE!$B$17,TABLE!$A$23," "),B50-1)</f>
        <v xml:space="preserve"> </v>
      </c>
      <c r="C49" s="232"/>
      <c r="D49" s="131"/>
      <c r="E49" s="131"/>
      <c r="F49" s="131"/>
      <c r="G49" s="131"/>
      <c r="H49" s="131"/>
      <c r="I49" s="132"/>
      <c r="J49" s="68" t="s">
        <v>147</v>
      </c>
      <c r="K49" s="134"/>
      <c r="L49" s="134"/>
      <c r="M49" s="134"/>
      <c r="N49" s="116"/>
      <c r="O49" s="92"/>
    </row>
    <row r="50" spans="1:15" thickBot="1" x14ac:dyDescent="0.25">
      <c r="A50" s="69" t="s">
        <v>31</v>
      </c>
      <c r="B50" s="222" t="str">
        <f>IF(B51=" ",IF(WEEKDAY(TABLE!$A$23)=TABLE!$B$18,TABLE!$A$23," "),B51-1)</f>
        <v xml:space="preserve"> </v>
      </c>
      <c r="C50" s="135"/>
      <c r="D50" s="70"/>
      <c r="E50" s="70"/>
      <c r="F50" s="70"/>
      <c r="G50" s="70"/>
      <c r="H50" s="70"/>
      <c r="I50" s="71"/>
      <c r="J50" s="72"/>
      <c r="K50" s="73"/>
      <c r="L50" s="73"/>
      <c r="M50" s="73"/>
      <c r="N50" s="117"/>
      <c r="O50" s="84"/>
    </row>
    <row r="51" spans="1:15" thickBot="1" x14ac:dyDescent="0.25">
      <c r="A51" s="69" t="s">
        <v>32</v>
      </c>
      <c r="B51" s="222" t="str">
        <f>IF(WEEKDAY(TABLE!$A$23)=TABLE!$B$19,TABLE!$A$23," ")</f>
        <v xml:space="preserve"> </v>
      </c>
      <c r="C51" s="70"/>
      <c r="D51" s="70"/>
      <c r="E51" s="70"/>
      <c r="F51" s="70"/>
      <c r="G51" s="70"/>
      <c r="H51" s="70"/>
      <c r="I51" s="71"/>
      <c r="J51" s="72"/>
      <c r="K51" s="73"/>
      <c r="L51" s="73"/>
      <c r="M51" s="73"/>
      <c r="N51" s="117"/>
      <c r="O51" s="76" t="s">
        <v>72</v>
      </c>
    </row>
    <row r="52" spans="1:15" thickBot="1" x14ac:dyDescent="0.25">
      <c r="A52" s="85"/>
      <c r="B52" s="86"/>
      <c r="C52" s="485" t="s">
        <v>33</v>
      </c>
      <c r="D52" s="486"/>
      <c r="E52" s="486"/>
      <c r="F52" s="487"/>
      <c r="G52" s="319"/>
      <c r="H52" s="319"/>
      <c r="I52" s="136"/>
      <c r="J52" s="81"/>
      <c r="K52" s="82"/>
      <c r="L52" s="82"/>
      <c r="M52" s="277" t="s">
        <v>136</v>
      </c>
      <c r="N52" s="118"/>
      <c r="O52" s="120"/>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SUM(C14:C48)</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28">
        <f>C55-C56</f>
        <v>0</v>
      </c>
      <c r="D57" s="228">
        <f>D55-D56</f>
        <v>0</v>
      </c>
      <c r="E57" s="228">
        <f>E55-E56</f>
        <v>0</v>
      </c>
      <c r="F57" s="228">
        <f>F55-F56</f>
        <v>0</v>
      </c>
      <c r="G57" s="285">
        <f t="shared" ref="G57:H57" si="7">G55-G56</f>
        <v>0</v>
      </c>
      <c r="H57" s="285">
        <f t="shared" si="7"/>
        <v>0</v>
      </c>
      <c r="I57" s="228">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37" t="s">
        <v>35</v>
      </c>
      <c r="D59" s="138"/>
      <c r="E59" s="138"/>
      <c r="F59" s="138"/>
      <c r="G59" s="138"/>
      <c r="H59" s="138"/>
      <c r="I59" s="10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59</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row r="63" spans="1:15" x14ac:dyDescent="0.25">
      <c r="A63" s="230"/>
    </row>
  </sheetData>
  <mergeCells count="25">
    <mergeCell ref="K9:L9"/>
    <mergeCell ref="C52:F52"/>
    <mergeCell ref="A60:B60"/>
    <mergeCell ref="J11:M11"/>
    <mergeCell ref="J53:O58"/>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4"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13" workbookViewId="0"/>
  </sheetViews>
  <sheetFormatPr defaultColWidth="8.85546875" defaultRowHeight="14.25" x14ac:dyDescent="0.2"/>
  <cols>
    <col min="1" max="1" width="89.7109375" style="1" customWidth="1"/>
    <col min="2" max="16384" width="8.85546875" style="1"/>
  </cols>
  <sheetData>
    <row r="1" spans="1:1" x14ac:dyDescent="0.2">
      <c r="A1" s="3" t="s">
        <v>63</v>
      </c>
    </row>
    <row r="2" spans="1:1" x14ac:dyDescent="0.2">
      <c r="A2" s="4"/>
    </row>
    <row r="3" spans="1:1" ht="60" x14ac:dyDescent="0.2">
      <c r="A3" s="5" t="s">
        <v>104</v>
      </c>
    </row>
    <row r="4" spans="1:1" ht="60" x14ac:dyDescent="0.2">
      <c r="A4" s="5" t="s">
        <v>105</v>
      </c>
    </row>
    <row r="5" spans="1:1" ht="59.25" customHeight="1" x14ac:dyDescent="0.2">
      <c r="A5" s="4" t="s">
        <v>106</v>
      </c>
    </row>
    <row r="6" spans="1:1" x14ac:dyDescent="0.2">
      <c r="A6" s="4"/>
    </row>
    <row r="7" spans="1:1" ht="72" x14ac:dyDescent="0.2">
      <c r="A7" s="5" t="s">
        <v>140</v>
      </c>
    </row>
    <row r="8" spans="1:1" x14ac:dyDescent="0.2">
      <c r="A8" s="5"/>
    </row>
    <row r="9" spans="1:1" ht="24" x14ac:dyDescent="0.2">
      <c r="A9" s="5" t="s">
        <v>64</v>
      </c>
    </row>
    <row r="10" spans="1:1" ht="94.5" customHeight="1" x14ac:dyDescent="0.2">
      <c r="A10" s="5" t="s">
        <v>60</v>
      </c>
    </row>
    <row r="11" spans="1:1" ht="5.45" customHeight="1" x14ac:dyDescent="0.2">
      <c r="A11" s="5"/>
    </row>
    <row r="12" spans="1:1" x14ac:dyDescent="0.2">
      <c r="A12" s="7" t="s">
        <v>39</v>
      </c>
    </row>
    <row r="13" spans="1:1" x14ac:dyDescent="0.2">
      <c r="A13" s="6" t="s">
        <v>40</v>
      </c>
    </row>
    <row r="14" spans="1:1" x14ac:dyDescent="0.2">
      <c r="A14" s="6" t="s">
        <v>102</v>
      </c>
    </row>
    <row r="15" spans="1:1" x14ac:dyDescent="0.2">
      <c r="A15" s="6" t="s">
        <v>41</v>
      </c>
    </row>
    <row r="16" spans="1:1" x14ac:dyDescent="0.2">
      <c r="A16" s="6" t="s">
        <v>42</v>
      </c>
    </row>
    <row r="17" spans="1:1" x14ac:dyDescent="0.2">
      <c r="A17" s="6" t="s">
        <v>103</v>
      </c>
    </row>
    <row r="18" spans="1:1" ht="4.9000000000000004" customHeight="1" x14ac:dyDescent="0.2">
      <c r="A18" s="6"/>
    </row>
    <row r="19" spans="1:1" ht="48" x14ac:dyDescent="0.2">
      <c r="A19" s="5" t="s">
        <v>61</v>
      </c>
    </row>
    <row r="20" spans="1:1" ht="7.9" customHeight="1" x14ac:dyDescent="0.2">
      <c r="A20" s="5"/>
    </row>
    <row r="21" spans="1:1" ht="68.25" customHeight="1" x14ac:dyDescent="0.2">
      <c r="A21" s="5" t="s">
        <v>109</v>
      </c>
    </row>
    <row r="22" spans="1:1" ht="7.9" customHeight="1" x14ac:dyDescent="0.2">
      <c r="A22" s="5"/>
    </row>
    <row r="23" spans="1:1" ht="90.75" customHeight="1" x14ac:dyDescent="0.2">
      <c r="A23" s="5" t="s">
        <v>62</v>
      </c>
    </row>
    <row r="24" spans="1:1" ht="7.9" customHeight="1" x14ac:dyDescent="0.2">
      <c r="A24" s="5"/>
    </row>
    <row r="25" spans="1:1" ht="95.25" customHeight="1" x14ac:dyDescent="0.2">
      <c r="A25" s="5" t="s">
        <v>149</v>
      </c>
    </row>
    <row r="26" spans="1:1" ht="102.75" customHeight="1" x14ac:dyDescent="0.2">
      <c r="A26" s="5" t="s">
        <v>162</v>
      </c>
    </row>
    <row r="27" spans="1:1" s="2" customFormat="1" ht="12" x14ac:dyDescent="0.2"/>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5" x14ac:dyDescent="0.25"/>
  <cols>
    <col min="1" max="1" width="9.5703125" customWidth="1"/>
    <col min="2" max="2" width="9.85546875" style="8" customWidth="1"/>
    <col min="3" max="3" width="4.85546875" customWidth="1"/>
    <col min="4" max="4" width="9.85546875" customWidth="1"/>
    <col min="5" max="5" width="10.7109375" style="8" customWidth="1"/>
    <col min="6" max="6" width="4.85546875" customWidth="1"/>
    <col min="7" max="7" width="9.5703125" customWidth="1"/>
    <col min="8" max="8" width="10.42578125" style="8" customWidth="1"/>
    <col min="9" max="9" width="4.85546875" customWidth="1"/>
    <col min="10" max="10" width="9.5703125" customWidth="1"/>
    <col min="11" max="11" width="10.85546875" style="8" customWidth="1"/>
  </cols>
  <sheetData>
    <row r="1" spans="1:11" ht="27" thickTop="1" thickBot="1" x14ac:dyDescent="0.3">
      <c r="A1" s="369" t="s">
        <v>118</v>
      </c>
      <c r="B1" s="370"/>
      <c r="C1" s="371"/>
      <c r="D1" s="370"/>
      <c r="E1" s="370"/>
      <c r="F1" s="371"/>
      <c r="G1" s="370"/>
      <c r="H1" s="370"/>
      <c r="I1" s="371"/>
      <c r="J1" s="370"/>
      <c r="K1" s="372"/>
    </row>
    <row r="2" spans="1:11" ht="19.149999999999999" customHeight="1" thickBot="1" x14ac:dyDescent="0.3">
      <c r="A2" s="11" t="s">
        <v>53</v>
      </c>
      <c r="B2" s="12" t="s">
        <v>54</v>
      </c>
      <c r="C2" s="13"/>
      <c r="D2" s="14" t="s">
        <v>53</v>
      </c>
      <c r="E2" s="12" t="s">
        <v>54</v>
      </c>
      <c r="F2" s="13"/>
      <c r="G2" s="14" t="s">
        <v>53</v>
      </c>
      <c r="H2" s="12" t="s">
        <v>54</v>
      </c>
      <c r="I2" s="13"/>
      <c r="J2" s="14" t="s">
        <v>53</v>
      </c>
      <c r="K2" s="15" t="s">
        <v>54</v>
      </c>
    </row>
    <row r="3" spans="1:11" ht="21" thickBot="1" x14ac:dyDescent="0.3">
      <c r="A3" s="16">
        <v>1</v>
      </c>
      <c r="B3" s="17">
        <v>0.02</v>
      </c>
      <c r="C3" s="9"/>
      <c r="D3" s="22">
        <v>16</v>
      </c>
      <c r="E3" s="19">
        <v>0.27</v>
      </c>
      <c r="F3" s="9"/>
      <c r="G3" s="23">
        <v>31</v>
      </c>
      <c r="H3" s="17">
        <v>0.52</v>
      </c>
      <c r="I3" s="9"/>
      <c r="J3" s="22">
        <v>46</v>
      </c>
      <c r="K3" s="27">
        <v>0.77</v>
      </c>
    </row>
    <row r="4" spans="1:11" ht="21" thickBot="1" x14ac:dyDescent="0.3">
      <c r="A4" s="18">
        <v>2</v>
      </c>
      <c r="B4" s="19">
        <v>0.03</v>
      </c>
      <c r="C4" s="9"/>
      <c r="D4" s="23">
        <v>17</v>
      </c>
      <c r="E4" s="17">
        <v>0.28000000000000003</v>
      </c>
      <c r="F4" s="9"/>
      <c r="G4" s="22">
        <v>32</v>
      </c>
      <c r="H4" s="19">
        <v>0.53</v>
      </c>
      <c r="I4" s="9"/>
      <c r="J4" s="23">
        <v>47</v>
      </c>
      <c r="K4" s="28">
        <v>0.78</v>
      </c>
    </row>
    <row r="5" spans="1:11" ht="21" thickBot="1" x14ac:dyDescent="0.3">
      <c r="A5" s="16">
        <v>3</v>
      </c>
      <c r="B5" s="17">
        <v>0.05</v>
      </c>
      <c r="C5" s="9"/>
      <c r="D5" s="22">
        <v>18</v>
      </c>
      <c r="E5" s="19">
        <v>0.3</v>
      </c>
      <c r="F5" s="9"/>
      <c r="G5" s="23">
        <v>33</v>
      </c>
      <c r="H5" s="17">
        <v>0.55000000000000004</v>
      </c>
      <c r="I5" s="9"/>
      <c r="J5" s="22">
        <v>48</v>
      </c>
      <c r="K5" s="27">
        <v>0.8</v>
      </c>
    </row>
    <row r="6" spans="1:11" ht="21" thickBot="1" x14ac:dyDescent="0.3">
      <c r="A6" s="18">
        <v>4</v>
      </c>
      <c r="B6" s="19">
        <v>7.0000000000000007E-2</v>
      </c>
      <c r="C6" s="9"/>
      <c r="D6" s="23">
        <v>19</v>
      </c>
      <c r="E6" s="17">
        <v>0.32</v>
      </c>
      <c r="F6" s="9"/>
      <c r="G6" s="22">
        <v>34</v>
      </c>
      <c r="H6" s="19">
        <v>0.56999999999999995</v>
      </c>
      <c r="I6" s="9"/>
      <c r="J6" s="23">
        <v>49</v>
      </c>
      <c r="K6" s="28">
        <v>0.82</v>
      </c>
    </row>
    <row r="7" spans="1:11" ht="21" thickBot="1" x14ac:dyDescent="0.3">
      <c r="A7" s="16">
        <v>5</v>
      </c>
      <c r="B7" s="17">
        <v>0.08</v>
      </c>
      <c r="C7" s="9"/>
      <c r="D7" s="22">
        <v>20</v>
      </c>
      <c r="E7" s="19">
        <v>0.33</v>
      </c>
      <c r="F7" s="9"/>
      <c r="G7" s="23">
        <v>35</v>
      </c>
      <c r="H7" s="17">
        <v>0.57999999999999996</v>
      </c>
      <c r="I7" s="9"/>
      <c r="J7" s="22">
        <v>50</v>
      </c>
      <c r="K7" s="27">
        <v>0.83</v>
      </c>
    </row>
    <row r="8" spans="1:11" ht="21" thickBot="1" x14ac:dyDescent="0.3">
      <c r="A8" s="18">
        <v>6</v>
      </c>
      <c r="B8" s="19">
        <v>0.1</v>
      </c>
      <c r="C8" s="9"/>
      <c r="D8" s="23">
        <v>21</v>
      </c>
      <c r="E8" s="17">
        <v>0.35</v>
      </c>
      <c r="F8" s="9"/>
      <c r="G8" s="22">
        <v>36</v>
      </c>
      <c r="H8" s="19">
        <v>0.6</v>
      </c>
      <c r="I8" s="9"/>
      <c r="J8" s="23">
        <v>51</v>
      </c>
      <c r="K8" s="28">
        <v>0.85</v>
      </c>
    </row>
    <row r="9" spans="1:11" ht="21" thickBot="1" x14ac:dyDescent="0.3">
      <c r="A9" s="16">
        <v>7</v>
      </c>
      <c r="B9" s="17">
        <v>0.12</v>
      </c>
      <c r="C9" s="9"/>
      <c r="D9" s="22">
        <v>22</v>
      </c>
      <c r="E9" s="19">
        <v>0.37</v>
      </c>
      <c r="F9" s="9"/>
      <c r="G9" s="23">
        <v>37</v>
      </c>
      <c r="H9" s="17">
        <v>0.62</v>
      </c>
      <c r="I9" s="9"/>
      <c r="J9" s="22">
        <v>52</v>
      </c>
      <c r="K9" s="27">
        <v>0.87</v>
      </c>
    </row>
    <row r="10" spans="1:11" ht="21" thickBot="1" x14ac:dyDescent="0.3">
      <c r="A10" s="18">
        <v>8</v>
      </c>
      <c r="B10" s="19">
        <v>0.13</v>
      </c>
      <c r="C10" s="9"/>
      <c r="D10" s="23">
        <v>23</v>
      </c>
      <c r="E10" s="17">
        <v>0.38</v>
      </c>
      <c r="F10" s="9"/>
      <c r="G10" s="22">
        <v>38</v>
      </c>
      <c r="H10" s="19">
        <v>0.63</v>
      </c>
      <c r="I10" s="9"/>
      <c r="J10" s="23">
        <v>53</v>
      </c>
      <c r="K10" s="28">
        <v>0.88</v>
      </c>
    </row>
    <row r="11" spans="1:11" ht="21" thickBot="1" x14ac:dyDescent="0.3">
      <c r="A11" s="16">
        <v>9</v>
      </c>
      <c r="B11" s="17">
        <v>0.15</v>
      </c>
      <c r="C11" s="9"/>
      <c r="D11" s="22">
        <v>24</v>
      </c>
      <c r="E11" s="19">
        <v>0.4</v>
      </c>
      <c r="F11" s="9"/>
      <c r="G11" s="23">
        <v>39</v>
      </c>
      <c r="H11" s="17">
        <v>0.65</v>
      </c>
      <c r="I11" s="9"/>
      <c r="J11" s="22">
        <v>54</v>
      </c>
      <c r="K11" s="27">
        <v>0.9</v>
      </c>
    </row>
    <row r="12" spans="1:11" ht="21" thickBot="1" x14ac:dyDescent="0.3">
      <c r="A12" s="18">
        <v>10</v>
      </c>
      <c r="B12" s="19">
        <v>0.17</v>
      </c>
      <c r="C12" s="9"/>
      <c r="D12" s="23">
        <v>25</v>
      </c>
      <c r="E12" s="17">
        <v>0.42</v>
      </c>
      <c r="F12" s="9"/>
      <c r="G12" s="22">
        <v>40</v>
      </c>
      <c r="H12" s="19">
        <v>0.67</v>
      </c>
      <c r="I12" s="9"/>
      <c r="J12" s="23">
        <v>55</v>
      </c>
      <c r="K12" s="28">
        <v>0.92</v>
      </c>
    </row>
    <row r="13" spans="1:11" ht="21" thickBot="1" x14ac:dyDescent="0.3">
      <c r="A13" s="16">
        <v>11</v>
      </c>
      <c r="B13" s="17">
        <v>0.18</v>
      </c>
      <c r="C13" s="9"/>
      <c r="D13" s="22">
        <v>26</v>
      </c>
      <c r="E13" s="19">
        <v>0.43</v>
      </c>
      <c r="F13" s="9"/>
      <c r="G13" s="23">
        <v>41</v>
      </c>
      <c r="H13" s="17">
        <v>0.68</v>
      </c>
      <c r="I13" s="9"/>
      <c r="J13" s="22">
        <v>56</v>
      </c>
      <c r="K13" s="27">
        <v>0.93</v>
      </c>
    </row>
    <row r="14" spans="1:11" ht="21" thickBot="1" x14ac:dyDescent="0.3">
      <c r="A14" s="18">
        <v>12</v>
      </c>
      <c r="B14" s="19">
        <v>0.2</v>
      </c>
      <c r="C14" s="9"/>
      <c r="D14" s="23">
        <v>27</v>
      </c>
      <c r="E14" s="17">
        <v>0.45</v>
      </c>
      <c r="F14" s="9"/>
      <c r="G14" s="22">
        <v>42</v>
      </c>
      <c r="H14" s="19">
        <v>0.7</v>
      </c>
      <c r="I14" s="9"/>
      <c r="J14" s="23">
        <v>57</v>
      </c>
      <c r="K14" s="28">
        <v>0.95</v>
      </c>
    </row>
    <row r="15" spans="1:11" ht="21" thickBot="1" x14ac:dyDescent="0.3">
      <c r="A15" s="16">
        <v>13</v>
      </c>
      <c r="B15" s="17">
        <v>0.22</v>
      </c>
      <c r="C15" s="9"/>
      <c r="D15" s="22">
        <v>28</v>
      </c>
      <c r="E15" s="19">
        <v>0.47</v>
      </c>
      <c r="F15" s="9"/>
      <c r="G15" s="23">
        <v>43</v>
      </c>
      <c r="H15" s="17">
        <v>0.72</v>
      </c>
      <c r="I15" s="9"/>
      <c r="J15" s="22">
        <v>58</v>
      </c>
      <c r="K15" s="27">
        <v>0.97</v>
      </c>
    </row>
    <row r="16" spans="1:11" ht="21" thickBot="1" x14ac:dyDescent="0.3">
      <c r="A16" s="18">
        <v>14</v>
      </c>
      <c r="B16" s="19">
        <v>0.23</v>
      </c>
      <c r="C16" s="9"/>
      <c r="D16" s="23">
        <v>29</v>
      </c>
      <c r="E16" s="17">
        <v>0.48</v>
      </c>
      <c r="F16" s="9"/>
      <c r="G16" s="22">
        <v>44</v>
      </c>
      <c r="H16" s="19">
        <v>0.73</v>
      </c>
      <c r="I16" s="9"/>
      <c r="J16" s="23">
        <v>59</v>
      </c>
      <c r="K16" s="28">
        <v>0.98</v>
      </c>
    </row>
    <row r="17" spans="1:11" ht="21" thickBot="1" x14ac:dyDescent="0.3">
      <c r="A17" s="20">
        <v>15</v>
      </c>
      <c r="B17" s="21">
        <v>0.25</v>
      </c>
      <c r="C17" s="10"/>
      <c r="D17" s="24">
        <v>30</v>
      </c>
      <c r="E17" s="25">
        <v>0.5</v>
      </c>
      <c r="F17" s="10"/>
      <c r="G17" s="26">
        <v>45</v>
      </c>
      <c r="H17" s="21">
        <v>0.75</v>
      </c>
      <c r="I17" s="10"/>
      <c r="J17" s="24">
        <v>60</v>
      </c>
      <c r="K17" s="29">
        <v>1</v>
      </c>
    </row>
    <row r="18" spans="1:11" ht="15.75" thickTop="1" x14ac:dyDescent="0.25"/>
  </sheetData>
  <sheetProtection algorithmName="SHA-512" hashValue="0HRlOrWexbYJVIOd8ivgPRDafKU96rOPYBM9Rl0h2dokJTG+6iofZVypJ5XS2jBJqXNKoHi/J7kKaDEb2ezciA==" saltValue="pHwo/sPbfBzexO7Ovl6Xe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3"/>
  <sheetViews>
    <sheetView workbookViewId="0">
      <pane xSplit="7" ySplit="10" topLeftCell="H11" activePane="bottomRight" state="frozen"/>
      <selection pane="topRight" activeCell="H1" sqref="H1"/>
      <selection pane="bottomLeft" activeCell="A11" sqref="A11"/>
      <selection pane="bottomRight" activeCell="A24" sqref="A24"/>
    </sheetView>
  </sheetViews>
  <sheetFormatPr defaultColWidth="8.85546875" defaultRowHeight="15" x14ac:dyDescent="0.25"/>
  <cols>
    <col min="1" max="1" width="19" style="187" customWidth="1"/>
    <col min="2" max="16384" width="8.85546875" style="187"/>
  </cols>
  <sheetData>
    <row r="1" spans="1:21" ht="45" x14ac:dyDescent="0.25">
      <c r="A1" s="239" t="s">
        <v>43</v>
      </c>
      <c r="B1" s="240" t="s">
        <v>44</v>
      </c>
      <c r="C1" s="240" t="s">
        <v>45</v>
      </c>
      <c r="D1" s="373" t="s">
        <v>46</v>
      </c>
      <c r="E1" s="373"/>
      <c r="F1" s="373"/>
      <c r="G1" s="373"/>
      <c r="H1" s="373"/>
      <c r="I1" s="373"/>
      <c r="J1" s="241"/>
      <c r="K1" s="241"/>
      <c r="L1" s="242"/>
      <c r="M1" s="242"/>
      <c r="N1" s="242"/>
      <c r="O1" s="241"/>
      <c r="P1" s="241"/>
      <c r="Q1" s="241"/>
      <c r="R1" s="242"/>
      <c r="S1" s="241"/>
      <c r="T1" s="241"/>
      <c r="U1" s="241"/>
    </row>
    <row r="2" spans="1:21" x14ac:dyDescent="0.25">
      <c r="A2" s="374" t="s">
        <v>47</v>
      </c>
      <c r="B2" s="375"/>
      <c r="C2" s="376"/>
      <c r="D2" s="243">
        <v>40</v>
      </c>
      <c r="E2" s="243">
        <v>36</v>
      </c>
      <c r="F2" s="243">
        <v>35</v>
      </c>
      <c r="G2" s="243">
        <v>32</v>
      </c>
      <c r="H2" s="243">
        <v>30</v>
      </c>
      <c r="I2" s="243">
        <v>29</v>
      </c>
      <c r="J2" s="243">
        <v>28</v>
      </c>
      <c r="K2" s="243">
        <v>27</v>
      </c>
      <c r="L2" s="243">
        <v>25</v>
      </c>
      <c r="M2" s="243">
        <v>24</v>
      </c>
      <c r="N2" s="243">
        <v>22.5</v>
      </c>
      <c r="O2" s="243">
        <v>20</v>
      </c>
      <c r="P2" s="243">
        <v>16</v>
      </c>
      <c r="Q2" s="243">
        <v>15</v>
      </c>
      <c r="R2" s="243">
        <v>13</v>
      </c>
      <c r="S2" s="243">
        <v>10</v>
      </c>
      <c r="T2" s="243">
        <v>8</v>
      </c>
    </row>
    <row r="3" spans="1:21" x14ac:dyDescent="0.25">
      <c r="A3" s="244" t="s">
        <v>125</v>
      </c>
      <c r="B3" s="245">
        <v>0</v>
      </c>
      <c r="C3" s="245">
        <v>59</v>
      </c>
      <c r="D3" s="246">
        <v>9.33</v>
      </c>
      <c r="E3" s="246">
        <v>8.4</v>
      </c>
      <c r="F3" s="246">
        <v>8.16</v>
      </c>
      <c r="G3" s="246">
        <v>7.4640000000000004</v>
      </c>
      <c r="H3" s="246">
        <v>6.9975000000000005</v>
      </c>
      <c r="I3" s="246">
        <v>6.7642499999999997</v>
      </c>
      <c r="J3" s="246">
        <v>6.53</v>
      </c>
      <c r="K3" s="246">
        <v>6.3</v>
      </c>
      <c r="L3" s="246">
        <v>5.8312499999999998</v>
      </c>
      <c r="M3" s="246">
        <v>5.5979999999999999</v>
      </c>
      <c r="N3" s="246">
        <v>4.7300000000000004</v>
      </c>
      <c r="O3" s="246">
        <v>4.665</v>
      </c>
      <c r="P3" s="246">
        <v>3.7320000000000002</v>
      </c>
      <c r="Q3" s="246">
        <v>3.4987500000000002</v>
      </c>
      <c r="R3" s="246">
        <v>3.03</v>
      </c>
      <c r="S3" s="246">
        <v>2.3325</v>
      </c>
      <c r="T3" s="246">
        <v>1.8660000000000001</v>
      </c>
    </row>
    <row r="4" spans="1:21" x14ac:dyDescent="0.25">
      <c r="A4" s="244" t="s">
        <v>126</v>
      </c>
      <c r="B4" s="245">
        <v>59</v>
      </c>
      <c r="C4" s="245">
        <v>119</v>
      </c>
      <c r="D4" s="246">
        <v>11.33</v>
      </c>
      <c r="E4" s="246">
        <v>10.199999999999999</v>
      </c>
      <c r="F4" s="246">
        <v>9.91</v>
      </c>
      <c r="G4" s="246">
        <v>9.0640000000000001</v>
      </c>
      <c r="H4" s="246">
        <v>8.4975000000000005</v>
      </c>
      <c r="I4" s="246">
        <v>8.2142499999999998</v>
      </c>
      <c r="J4" s="246">
        <v>7.93</v>
      </c>
      <c r="K4" s="246">
        <v>7.65</v>
      </c>
      <c r="L4" s="246">
        <v>7.0812499999999998</v>
      </c>
      <c r="M4" s="246">
        <v>6.798</v>
      </c>
      <c r="N4" s="246">
        <v>5.74</v>
      </c>
      <c r="O4" s="246">
        <v>5.665</v>
      </c>
      <c r="P4" s="246">
        <v>4.532</v>
      </c>
      <c r="Q4" s="246">
        <v>4.2487500000000002</v>
      </c>
      <c r="R4" s="246">
        <v>3.68</v>
      </c>
      <c r="S4" s="246">
        <v>2.8325</v>
      </c>
      <c r="T4" s="246">
        <v>2.266</v>
      </c>
    </row>
    <row r="5" spans="1:21" x14ac:dyDescent="0.25">
      <c r="A5" s="244" t="s">
        <v>127</v>
      </c>
      <c r="B5" s="245">
        <v>119</v>
      </c>
      <c r="C5" s="245">
        <v>179</v>
      </c>
      <c r="D5" s="246">
        <v>13.33</v>
      </c>
      <c r="E5" s="246">
        <v>12</v>
      </c>
      <c r="F5" s="246">
        <v>11.66</v>
      </c>
      <c r="G5" s="246">
        <v>10.664000000000001</v>
      </c>
      <c r="H5" s="246">
        <v>9.9975000000000005</v>
      </c>
      <c r="I5" s="246">
        <v>9.6642499999999991</v>
      </c>
      <c r="J5" s="246">
        <v>9.33</v>
      </c>
      <c r="K5" s="246">
        <v>9</v>
      </c>
      <c r="L5" s="246">
        <v>8.3312500000000007</v>
      </c>
      <c r="M5" s="246">
        <v>7.9979999999999993</v>
      </c>
      <c r="N5" s="246">
        <v>6.75</v>
      </c>
      <c r="O5" s="246">
        <v>6.665</v>
      </c>
      <c r="P5" s="246">
        <v>5.3320000000000007</v>
      </c>
      <c r="Q5" s="246">
        <v>4.9987500000000002</v>
      </c>
      <c r="R5" s="246">
        <v>4.33</v>
      </c>
      <c r="S5" s="246">
        <v>3.3325</v>
      </c>
      <c r="T5" s="246">
        <v>2.6660000000000004</v>
      </c>
    </row>
    <row r="6" spans="1:21" x14ac:dyDescent="0.25">
      <c r="A6" s="244" t="s">
        <v>128</v>
      </c>
      <c r="B6" s="245">
        <v>179</v>
      </c>
      <c r="C6" s="245">
        <v>239</v>
      </c>
      <c r="D6" s="246">
        <v>15.33</v>
      </c>
      <c r="E6" s="246">
        <v>13.8</v>
      </c>
      <c r="F6" s="246">
        <v>13.41</v>
      </c>
      <c r="G6" s="246">
        <v>12.264000000000001</v>
      </c>
      <c r="H6" s="246">
        <v>11.4975</v>
      </c>
      <c r="I6" s="246">
        <v>11.11425</v>
      </c>
      <c r="J6" s="246">
        <v>10.73</v>
      </c>
      <c r="K6" s="246">
        <v>10.5</v>
      </c>
      <c r="L6" s="246">
        <v>9.5812500000000007</v>
      </c>
      <c r="M6" s="246">
        <v>9.1980000000000004</v>
      </c>
      <c r="N6" s="246">
        <v>7.76</v>
      </c>
      <c r="O6" s="246">
        <v>7.665</v>
      </c>
      <c r="P6" s="246">
        <v>6.1320000000000006</v>
      </c>
      <c r="Q6" s="246">
        <v>5.7487500000000002</v>
      </c>
      <c r="R6" s="246">
        <v>4.9800000000000004</v>
      </c>
      <c r="S6" s="246">
        <v>3.8325</v>
      </c>
      <c r="T6" s="246">
        <v>3.0660000000000003</v>
      </c>
    </row>
    <row r="7" spans="1:21" x14ac:dyDescent="0.25">
      <c r="A7" s="244" t="s">
        <v>129</v>
      </c>
      <c r="B7" s="245">
        <v>239</v>
      </c>
      <c r="C7" s="245"/>
      <c r="D7" s="246">
        <v>17.329999999999998</v>
      </c>
      <c r="E7" s="246">
        <v>15.6</v>
      </c>
      <c r="F7" s="246">
        <v>15.16</v>
      </c>
      <c r="G7" s="246">
        <v>13.863999999999999</v>
      </c>
      <c r="H7" s="246">
        <v>12.997499999999999</v>
      </c>
      <c r="I7" s="246">
        <v>12.564249999999998</v>
      </c>
      <c r="J7" s="246">
        <v>12.13</v>
      </c>
      <c r="K7" s="246">
        <v>11.7</v>
      </c>
      <c r="L7" s="246">
        <v>10.831249999999999</v>
      </c>
      <c r="M7" s="246">
        <v>10.397999999999998</v>
      </c>
      <c r="N7" s="246">
        <v>8.7799999999999994</v>
      </c>
      <c r="O7" s="246">
        <v>8.6649999999999991</v>
      </c>
      <c r="P7" s="246">
        <v>6.9319999999999995</v>
      </c>
      <c r="Q7" s="246">
        <v>6.4987499999999994</v>
      </c>
      <c r="R7" s="246">
        <v>5.63</v>
      </c>
      <c r="S7" s="246">
        <v>4.3324999999999996</v>
      </c>
      <c r="T7" s="246">
        <v>3.4659999999999997</v>
      </c>
    </row>
    <row r="8" spans="1:21" x14ac:dyDescent="0.25">
      <c r="A8" s="377" t="s">
        <v>48</v>
      </c>
      <c r="B8" s="378"/>
      <c r="C8" s="379"/>
      <c r="D8" s="247">
        <v>8</v>
      </c>
      <c r="E8" s="247">
        <v>7.2</v>
      </c>
      <c r="F8" s="247">
        <v>7</v>
      </c>
      <c r="G8" s="247">
        <v>6.4</v>
      </c>
      <c r="H8" s="247">
        <v>6</v>
      </c>
      <c r="I8" s="247">
        <v>5.8</v>
      </c>
      <c r="J8" s="247">
        <v>5.6</v>
      </c>
      <c r="K8" s="247">
        <v>5.4</v>
      </c>
      <c r="L8" s="247">
        <v>5</v>
      </c>
      <c r="M8" s="247">
        <v>4.8</v>
      </c>
      <c r="N8" s="247">
        <v>4.05</v>
      </c>
      <c r="O8" s="247">
        <v>4</v>
      </c>
      <c r="P8" s="247">
        <v>3.2</v>
      </c>
      <c r="Q8" s="247">
        <v>3</v>
      </c>
      <c r="R8" s="247">
        <v>2.6</v>
      </c>
      <c r="S8" s="247">
        <v>2</v>
      </c>
      <c r="T8" s="247">
        <v>1.6</v>
      </c>
    </row>
    <row r="9" spans="1:21" x14ac:dyDescent="0.25">
      <c r="A9" s="377" t="s">
        <v>120</v>
      </c>
      <c r="B9" s="378"/>
      <c r="C9" s="379"/>
      <c r="D9" s="247">
        <v>24</v>
      </c>
      <c r="E9" s="247">
        <v>21.6</v>
      </c>
      <c r="F9" s="247">
        <v>21</v>
      </c>
      <c r="G9" s="247">
        <v>19.200000000000003</v>
      </c>
      <c r="H9" s="247">
        <v>18</v>
      </c>
      <c r="I9" s="247">
        <v>17.399999999999999</v>
      </c>
      <c r="J9" s="247">
        <v>16.8</v>
      </c>
      <c r="K9" s="247">
        <v>16.2</v>
      </c>
      <c r="L9" s="247">
        <v>15</v>
      </c>
      <c r="M9" s="247">
        <v>14.399999999999999</v>
      </c>
      <c r="N9" s="247">
        <v>12.15</v>
      </c>
      <c r="O9" s="247">
        <v>12</v>
      </c>
      <c r="P9" s="247">
        <v>9.6000000000000014</v>
      </c>
      <c r="Q9" s="247">
        <v>9</v>
      </c>
      <c r="R9" s="247">
        <v>7.8</v>
      </c>
      <c r="S9" s="247">
        <v>6</v>
      </c>
      <c r="T9" s="247">
        <v>4.8000000000000007</v>
      </c>
    </row>
    <row r="10" spans="1:21" x14ac:dyDescent="0.25">
      <c r="A10" s="377" t="s">
        <v>49</v>
      </c>
      <c r="B10" s="378"/>
      <c r="C10" s="379"/>
      <c r="D10" s="247">
        <v>8</v>
      </c>
      <c r="E10" s="247">
        <v>7.2</v>
      </c>
      <c r="F10" s="247">
        <v>7</v>
      </c>
      <c r="G10" s="247">
        <v>6.4</v>
      </c>
      <c r="H10" s="247">
        <v>6</v>
      </c>
      <c r="I10" s="247">
        <v>5.8</v>
      </c>
      <c r="J10" s="247">
        <v>5.6</v>
      </c>
      <c r="K10" s="247">
        <v>5.4</v>
      </c>
      <c r="L10" s="247">
        <v>5</v>
      </c>
      <c r="M10" s="247">
        <v>4.8</v>
      </c>
      <c r="N10" s="247">
        <v>4.05</v>
      </c>
      <c r="O10" s="247">
        <v>4</v>
      </c>
      <c r="P10" s="247">
        <v>3.2</v>
      </c>
      <c r="Q10" s="247">
        <v>3</v>
      </c>
      <c r="R10" s="247">
        <v>2.6</v>
      </c>
      <c r="S10" s="247">
        <v>2</v>
      </c>
      <c r="T10" s="247">
        <v>1.6</v>
      </c>
    </row>
    <row r="11" spans="1:21" x14ac:dyDescent="0.25">
      <c r="A11" s="248" t="s">
        <v>130</v>
      </c>
      <c r="B11" s="249"/>
    </row>
    <row r="12" spans="1:21" x14ac:dyDescent="0.25">
      <c r="A12" s="250">
        <v>43861</v>
      </c>
      <c r="B12" s="251"/>
    </row>
    <row r="13" spans="1:21" x14ac:dyDescent="0.25">
      <c r="A13" s="250">
        <v>43890</v>
      </c>
      <c r="B13" s="252">
        <v>4</v>
      </c>
    </row>
    <row r="14" spans="1:21" x14ac:dyDescent="0.25">
      <c r="A14" s="250">
        <v>43921</v>
      </c>
      <c r="B14" s="252">
        <v>3</v>
      </c>
    </row>
    <row r="15" spans="1:21" x14ac:dyDescent="0.25">
      <c r="A15" s="250">
        <v>43951</v>
      </c>
      <c r="B15" s="252">
        <v>4</v>
      </c>
    </row>
    <row r="16" spans="1:21" x14ac:dyDescent="0.25">
      <c r="A16" s="250">
        <v>43982</v>
      </c>
      <c r="B16" s="252">
        <v>5</v>
      </c>
    </row>
    <row r="17" spans="1:2" x14ac:dyDescent="0.25">
      <c r="A17" s="250">
        <v>44012</v>
      </c>
      <c r="B17" s="252">
        <v>6</v>
      </c>
    </row>
    <row r="18" spans="1:2" x14ac:dyDescent="0.25">
      <c r="A18" s="250">
        <v>44043</v>
      </c>
      <c r="B18" s="252">
        <v>7</v>
      </c>
    </row>
    <row r="19" spans="1:2" x14ac:dyDescent="0.25">
      <c r="A19" s="250">
        <v>44074</v>
      </c>
      <c r="B19" s="252">
        <v>1</v>
      </c>
    </row>
    <row r="20" spans="1:2" x14ac:dyDescent="0.25">
      <c r="A20" s="250">
        <v>44104</v>
      </c>
      <c r="B20" s="251"/>
    </row>
    <row r="21" spans="1:2" x14ac:dyDescent="0.25">
      <c r="A21" s="250">
        <v>44135</v>
      </c>
      <c r="B21" s="251"/>
    </row>
    <row r="22" spans="1:2" x14ac:dyDescent="0.25">
      <c r="A22" s="250">
        <v>44165</v>
      </c>
      <c r="B22" s="251"/>
    </row>
    <row r="23" spans="1:2" x14ac:dyDescent="0.25">
      <c r="A23" s="253">
        <v>44196</v>
      </c>
      <c r="B23" s="254"/>
    </row>
  </sheetData>
  <sheetProtection algorithmName="SHA-512" hashValue="W2nJQpYXQDnTdL9tPCIbVTffgTLRF6EBJ1Zphfbs459ka3cu09GRAY5S2OUInTr6rIVrCQ4oxmQJz9V2T6vJwA==" saltValue="18dPpJbJRRo+bDMtko1Trw==" spinCount="100000" sheet="1"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3" activePane="bottomLeft" state="frozen"/>
      <selection pane="bottomLeft" sqref="A1:C1"/>
    </sheetView>
  </sheetViews>
  <sheetFormatPr defaultColWidth="8.85546875" defaultRowHeight="15" x14ac:dyDescent="0.25"/>
  <cols>
    <col min="1" max="2" width="8.85546875" style="187"/>
    <col min="3" max="3" width="8.85546875" style="187" customWidth="1"/>
    <col min="4" max="6" width="8.85546875" style="187"/>
    <col min="7" max="7" width="8" style="187" customWidth="1"/>
    <col min="8" max="8" width="8.28515625" style="187" bestFit="1" customWidth="1"/>
    <col min="9" max="14" width="8.85546875" style="187"/>
    <col min="15" max="15" width="12.28515625" style="187" customWidth="1"/>
    <col min="16" max="16384" width="8.85546875" style="187"/>
  </cols>
  <sheetData>
    <row r="1" spans="1:17" x14ac:dyDescent="0.25">
      <c r="A1" s="418" t="s">
        <v>3</v>
      </c>
      <c r="B1" s="419"/>
      <c r="C1" s="420"/>
      <c r="D1" s="380" t="s">
        <v>4</v>
      </c>
      <c r="E1" s="381"/>
      <c r="F1" s="381"/>
      <c r="G1" s="381"/>
      <c r="H1" s="381"/>
      <c r="I1" s="381"/>
      <c r="J1" s="381"/>
      <c r="K1" s="381"/>
      <c r="L1" s="382"/>
      <c r="M1" s="383"/>
      <c r="N1" s="402" t="s">
        <v>111</v>
      </c>
      <c r="O1" s="403"/>
    </row>
    <row r="2" spans="1:17" x14ac:dyDescent="0.25">
      <c r="A2" s="421" t="s">
        <v>5</v>
      </c>
      <c r="B2" s="422"/>
      <c r="C2" s="423"/>
      <c r="D2" s="384" t="s">
        <v>6</v>
      </c>
      <c r="E2" s="385"/>
      <c r="F2" s="385"/>
      <c r="G2" s="385"/>
      <c r="H2" s="385"/>
      <c r="I2" s="385"/>
      <c r="J2" s="385"/>
      <c r="K2" s="385"/>
      <c r="L2" s="386"/>
      <c r="M2" s="387"/>
      <c r="N2" s="404"/>
      <c r="O2" s="405"/>
    </row>
    <row r="3" spans="1:17" x14ac:dyDescent="0.25">
      <c r="A3" s="406" t="s">
        <v>123</v>
      </c>
      <c r="B3" s="407"/>
      <c r="C3" s="407"/>
      <c r="D3" s="407"/>
      <c r="E3" s="407"/>
      <c r="F3" s="407"/>
      <c r="G3" s="407"/>
      <c r="H3" s="407"/>
      <c r="I3" s="408"/>
      <c r="J3" s="409" t="s">
        <v>124</v>
      </c>
      <c r="K3" s="417"/>
      <c r="L3" s="410"/>
      <c r="M3" s="409" t="s">
        <v>7</v>
      </c>
      <c r="N3" s="410"/>
      <c r="O3" s="276" t="s">
        <v>8</v>
      </c>
    </row>
    <row r="4" spans="1:17" ht="15.75" x14ac:dyDescent="0.25">
      <c r="A4" s="411" t="s">
        <v>52</v>
      </c>
      <c r="B4" s="412"/>
      <c r="C4" s="412"/>
      <c r="D4" s="412"/>
      <c r="E4" s="412"/>
      <c r="F4" s="412"/>
      <c r="G4" s="412"/>
      <c r="H4" s="412"/>
      <c r="I4" s="413"/>
      <c r="J4" s="414"/>
      <c r="K4" s="415"/>
      <c r="L4" s="416"/>
      <c r="M4" s="255">
        <v>1</v>
      </c>
      <c r="N4" s="259" t="s">
        <v>83</v>
      </c>
      <c r="O4" s="282">
        <v>2020</v>
      </c>
    </row>
    <row r="5" spans="1:17" ht="15" customHeight="1" x14ac:dyDescent="0.25">
      <c r="A5" s="31"/>
      <c r="B5" s="188"/>
      <c r="C5" s="399" t="s">
        <v>112</v>
      </c>
      <c r="D5" s="400"/>
      <c r="E5" s="401"/>
      <c r="F5" s="189"/>
      <c r="G5" s="317"/>
      <c r="H5" s="317"/>
      <c r="I5" s="34"/>
      <c r="J5" s="190"/>
      <c r="K5" s="36"/>
      <c r="L5" s="191"/>
      <c r="M5" s="38" t="s">
        <v>119</v>
      </c>
      <c r="N5" s="39"/>
      <c r="O5" s="40"/>
    </row>
    <row r="6" spans="1:17" ht="18.600000000000001" customHeight="1" x14ac:dyDescent="0.25">
      <c r="A6" s="388" t="s">
        <v>165</v>
      </c>
      <c r="B6" s="389"/>
      <c r="C6" s="389"/>
      <c r="D6" s="389"/>
      <c r="E6" s="389"/>
      <c r="F6" s="389"/>
      <c r="G6" s="389"/>
      <c r="H6" s="389"/>
      <c r="I6" s="390"/>
      <c r="J6" s="394" t="s">
        <v>98</v>
      </c>
      <c r="K6" s="394"/>
      <c r="L6" s="394"/>
      <c r="M6" s="394"/>
      <c r="N6" s="394"/>
      <c r="O6" s="395"/>
    </row>
    <row r="7" spans="1:17" x14ac:dyDescent="0.25">
      <c r="A7" s="391"/>
      <c r="B7" s="392"/>
      <c r="C7" s="392"/>
      <c r="D7" s="392"/>
      <c r="E7" s="392"/>
      <c r="F7" s="392"/>
      <c r="G7" s="392"/>
      <c r="H7" s="392"/>
      <c r="I7" s="393"/>
      <c r="J7" s="396"/>
      <c r="K7" s="396"/>
      <c r="L7" s="396"/>
      <c r="M7" s="396"/>
      <c r="N7" s="396"/>
      <c r="O7" s="397"/>
    </row>
    <row r="8" spans="1:17" ht="34.5" x14ac:dyDescent="0.25">
      <c r="A8" s="273" t="s">
        <v>9</v>
      </c>
      <c r="B8" s="41"/>
      <c r="C8" s="42" t="s">
        <v>79</v>
      </c>
      <c r="D8" s="42" t="s">
        <v>10</v>
      </c>
      <c r="E8" s="42" t="s">
        <v>78</v>
      </c>
      <c r="F8" s="42" t="s">
        <v>11</v>
      </c>
      <c r="G8" s="320" t="s">
        <v>176</v>
      </c>
      <c r="H8" s="320" t="s">
        <v>177</v>
      </c>
      <c r="I8" s="43" t="s">
        <v>12</v>
      </c>
      <c r="J8" s="398"/>
      <c r="K8" s="398"/>
      <c r="L8" s="398"/>
      <c r="M8" s="398"/>
      <c r="N8" s="398"/>
      <c r="O8" s="397"/>
    </row>
    <row r="9" spans="1:17" x14ac:dyDescent="0.25">
      <c r="A9" s="272" t="s">
        <v>80</v>
      </c>
      <c r="B9" s="44"/>
      <c r="C9" s="45">
        <v>0</v>
      </c>
      <c r="D9" s="45">
        <v>0</v>
      </c>
      <c r="E9" s="45">
        <v>0</v>
      </c>
      <c r="F9" s="45">
        <v>0</v>
      </c>
      <c r="G9" s="45">
        <v>0</v>
      </c>
      <c r="H9" s="45">
        <v>0</v>
      </c>
      <c r="I9" s="46"/>
      <c r="J9" s="268" t="s">
        <v>13</v>
      </c>
      <c r="K9" s="424" t="s">
        <v>14</v>
      </c>
      <c r="L9" s="425"/>
      <c r="M9" s="47" t="s">
        <v>15</v>
      </c>
      <c r="N9" s="274" t="s">
        <v>16</v>
      </c>
      <c r="O9" s="48"/>
    </row>
    <row r="10" spans="1:17" x14ac:dyDescent="0.25">
      <c r="A10" s="272" t="s">
        <v>82</v>
      </c>
      <c r="B10" s="44"/>
      <c r="C10" s="45">
        <v>0</v>
      </c>
      <c r="D10" s="45">
        <v>0</v>
      </c>
      <c r="E10" s="192" t="s">
        <v>18</v>
      </c>
      <c r="F10" s="192">
        <v>0</v>
      </c>
      <c r="G10" s="192">
        <v>0</v>
      </c>
      <c r="H10" s="192">
        <v>0</v>
      </c>
      <c r="I10" s="193" t="s">
        <v>18</v>
      </c>
      <c r="J10" s="52" t="s">
        <v>19</v>
      </c>
      <c r="K10" s="53" t="s">
        <v>20</v>
      </c>
      <c r="L10" s="53" t="s">
        <v>21</v>
      </c>
      <c r="M10" s="54" t="s">
        <v>19</v>
      </c>
      <c r="N10" s="269" t="s">
        <v>22</v>
      </c>
      <c r="O10" s="55" t="s">
        <v>23</v>
      </c>
    </row>
    <row r="11" spans="1:17" x14ac:dyDescent="0.25">
      <c r="A11" s="272" t="s">
        <v>81</v>
      </c>
      <c r="B11" s="44"/>
      <c r="C11" s="285">
        <f>C9-C10</f>
        <v>0</v>
      </c>
      <c r="D11" s="285">
        <f>D9+D10</f>
        <v>0</v>
      </c>
      <c r="E11" s="285">
        <f>E9</f>
        <v>0</v>
      </c>
      <c r="F11" s="285">
        <f>F9-F10</f>
        <v>0</v>
      </c>
      <c r="G11" s="285">
        <f>G9-G10</f>
        <v>0</v>
      </c>
      <c r="H11" s="285">
        <f>H9-H10</f>
        <v>0</v>
      </c>
      <c r="I11" s="286">
        <f>I9</f>
        <v>0</v>
      </c>
      <c r="J11" s="431" t="s">
        <v>71</v>
      </c>
      <c r="K11" s="431"/>
      <c r="L11" s="431"/>
      <c r="M11" s="425"/>
      <c r="N11" s="271" t="s">
        <v>70</v>
      </c>
      <c r="O11" s="194"/>
      <c r="P11" s="195"/>
    </row>
    <row r="12" spans="1:17" x14ac:dyDescent="0.25">
      <c r="A12" s="63" t="s">
        <v>24</v>
      </c>
      <c r="B12" s="270" t="s">
        <v>25</v>
      </c>
      <c r="C12" s="196"/>
      <c r="D12" s="197"/>
      <c r="E12" s="198"/>
      <c r="F12" s="199"/>
      <c r="G12" s="131"/>
      <c r="H12" s="131"/>
      <c r="I12" s="148"/>
      <c r="J12" s="208">
        <v>0.33333333333333331</v>
      </c>
      <c r="K12" s="209">
        <v>0.5</v>
      </c>
      <c r="L12" s="209">
        <v>0.54166666666666663</v>
      </c>
      <c r="M12" s="209">
        <v>0.70833333333333337</v>
      </c>
      <c r="N12" s="210">
        <v>8</v>
      </c>
      <c r="O12" s="211" t="s">
        <v>122</v>
      </c>
    </row>
    <row r="13" spans="1:17" x14ac:dyDescent="0.25">
      <c r="A13" s="130" t="s">
        <v>26</v>
      </c>
      <c r="B13" s="288">
        <v>30</v>
      </c>
      <c r="C13" s="65" t="s">
        <v>166</v>
      </c>
      <c r="D13" s="131"/>
      <c r="E13" s="131"/>
      <c r="F13" s="131"/>
      <c r="G13" s="131"/>
      <c r="H13" s="131"/>
      <c r="I13" s="132"/>
      <c r="J13" s="37"/>
      <c r="K13" s="233"/>
      <c r="L13" s="233"/>
      <c r="M13" s="233"/>
      <c r="N13" s="315">
        <f t="shared" ref="N13:N51" si="0">ROUND(((M13-J13-(L13-K13))*24),2)</f>
        <v>0</v>
      </c>
      <c r="O13" s="112" t="s">
        <v>168</v>
      </c>
    </row>
    <row r="14" spans="1:17" x14ac:dyDescent="0.25">
      <c r="A14" s="130" t="s">
        <v>27</v>
      </c>
      <c r="B14" s="288">
        <v>31</v>
      </c>
      <c r="C14" s="314" t="s">
        <v>167</v>
      </c>
      <c r="D14" s="131"/>
      <c r="E14" s="131"/>
      <c r="F14" s="131"/>
      <c r="G14" s="131"/>
      <c r="H14" s="131"/>
      <c r="I14" s="132"/>
      <c r="J14" s="37"/>
      <c r="K14" s="233"/>
      <c r="L14" s="233"/>
      <c r="M14" s="233"/>
      <c r="N14" s="315">
        <f t="shared" si="0"/>
        <v>0</v>
      </c>
      <c r="O14" s="112" t="s">
        <v>169</v>
      </c>
    </row>
    <row r="15" spans="1:17" x14ac:dyDescent="0.25">
      <c r="A15" s="124" t="s">
        <v>28</v>
      </c>
      <c r="B15" s="287">
        <f t="shared" ref="B15:B17" si="1">IF(B16=" "," ",IF(DAY(B16)=1," ",B16-1))</f>
        <v>1</v>
      </c>
      <c r="C15" s="231"/>
      <c r="D15" s="125"/>
      <c r="E15" s="125"/>
      <c r="F15" s="125"/>
      <c r="G15" s="318"/>
      <c r="H15" s="318"/>
      <c r="I15" s="126" t="s">
        <v>50</v>
      </c>
      <c r="J15" s="205"/>
      <c r="K15" s="206"/>
      <c r="L15" s="206"/>
      <c r="M15" s="206"/>
      <c r="N15" s="296">
        <f t="shared" si="0"/>
        <v>0</v>
      </c>
      <c r="O15" s="129" t="s">
        <v>51</v>
      </c>
      <c r="Q15" s="112"/>
    </row>
    <row r="16" spans="1:17" x14ac:dyDescent="0.25">
      <c r="A16" s="130" t="s">
        <v>29</v>
      </c>
      <c r="B16" s="288">
        <f t="shared" si="1"/>
        <v>2</v>
      </c>
      <c r="C16" s="65"/>
      <c r="D16" s="45"/>
      <c r="E16" s="131"/>
      <c r="F16" s="131"/>
      <c r="G16" s="131"/>
      <c r="H16" s="131"/>
      <c r="I16" s="132"/>
      <c r="J16" s="105"/>
      <c r="K16" s="103"/>
      <c r="L16" s="103"/>
      <c r="M16" s="103"/>
      <c r="N16" s="298">
        <f t="shared" si="0"/>
        <v>0</v>
      </c>
      <c r="O16" s="112"/>
    </row>
    <row r="17" spans="1:19" x14ac:dyDescent="0.25">
      <c r="A17" s="130" t="s">
        <v>30</v>
      </c>
      <c r="B17" s="289">
        <f t="shared" si="1"/>
        <v>3</v>
      </c>
      <c r="C17" s="131"/>
      <c r="D17" s="131"/>
      <c r="E17" s="131"/>
      <c r="F17" s="131"/>
      <c r="G17" s="131"/>
      <c r="H17" s="131"/>
      <c r="I17" s="132"/>
      <c r="J17" s="37"/>
      <c r="K17" s="233"/>
      <c r="L17" s="233"/>
      <c r="M17" s="233"/>
      <c r="N17" s="298">
        <f t="shared" si="0"/>
        <v>0</v>
      </c>
    </row>
    <row r="18" spans="1:19" ht="15.75" thickBot="1" x14ac:dyDescent="0.3">
      <c r="A18" s="69" t="s">
        <v>31</v>
      </c>
      <c r="B18" s="290">
        <f>IF(B19=" "," ",IF(DAY(B19)=1," ",B19-1))</f>
        <v>4</v>
      </c>
      <c r="C18" s="70"/>
      <c r="D18" s="70"/>
      <c r="E18" s="70"/>
      <c r="F18" s="70"/>
      <c r="G18" s="70"/>
      <c r="H18" s="70"/>
      <c r="I18" s="71"/>
      <c r="J18" s="72"/>
      <c r="K18" s="73"/>
      <c r="L18" s="73"/>
      <c r="M18" s="73"/>
      <c r="N18" s="299">
        <f t="shared" si="0"/>
        <v>0</v>
      </c>
      <c r="O18" s="195"/>
    </row>
    <row r="19" spans="1:19" ht="15.75" thickBot="1" x14ac:dyDescent="0.3">
      <c r="A19" s="69" t="s">
        <v>32</v>
      </c>
      <c r="B19" s="290">
        <f>IF(B21=" "," ",IF(DAY(B21)=1," ",B21-1))</f>
        <v>5</v>
      </c>
      <c r="C19" s="70"/>
      <c r="D19" s="70"/>
      <c r="E19" s="70"/>
      <c r="F19" s="70"/>
      <c r="G19" s="70"/>
      <c r="H19" s="70"/>
      <c r="I19" s="71"/>
      <c r="J19" s="200"/>
      <c r="K19" s="201"/>
      <c r="L19" s="201"/>
      <c r="M19" s="201"/>
      <c r="N19" s="300">
        <f t="shared" si="0"/>
        <v>0</v>
      </c>
      <c r="O19" s="275" t="s">
        <v>72</v>
      </c>
      <c r="S19" s="195"/>
    </row>
    <row r="20" spans="1:19" ht="15.75" thickBot="1" x14ac:dyDescent="0.3">
      <c r="A20" s="77"/>
      <c r="B20" s="78"/>
      <c r="C20" s="79"/>
      <c r="D20" s="79"/>
      <c r="E20" s="79"/>
      <c r="F20" s="79"/>
      <c r="G20" s="79"/>
      <c r="H20" s="79"/>
      <c r="I20" s="80"/>
      <c r="J20" s="81"/>
      <c r="K20" s="82"/>
      <c r="L20" s="82"/>
      <c r="M20" s="277" t="s">
        <v>136</v>
      </c>
      <c r="N20" s="301">
        <f>SUM(N13:N19)</f>
        <v>0</v>
      </c>
      <c r="O20" s="291">
        <f>J4-D53</f>
        <v>0</v>
      </c>
    </row>
    <row r="21" spans="1:19" x14ac:dyDescent="0.25">
      <c r="A21" s="64" t="s">
        <v>26</v>
      </c>
      <c r="B21" s="292">
        <f t="shared" ref="B21:B26" si="2">B22-1</f>
        <v>6</v>
      </c>
      <c r="C21" s="45"/>
      <c r="D21" s="45"/>
      <c r="E21" s="45"/>
      <c r="F21" s="45"/>
      <c r="G21" s="131"/>
      <c r="H21" s="131"/>
      <c r="I21" s="61"/>
      <c r="J21" s="105"/>
      <c r="K21" s="103"/>
      <c r="L21" s="103"/>
      <c r="M21" s="66"/>
      <c r="N21" s="297">
        <f t="shared" si="0"/>
        <v>0</v>
      </c>
      <c r="O21" s="67"/>
    </row>
    <row r="22" spans="1:19" x14ac:dyDescent="0.25">
      <c r="A22" s="64" t="s">
        <v>27</v>
      </c>
      <c r="B22" s="292">
        <f t="shared" si="2"/>
        <v>7</v>
      </c>
      <c r="C22" s="45"/>
      <c r="D22" s="45" t="s">
        <v>17</v>
      </c>
      <c r="E22" s="45"/>
      <c r="F22" s="45"/>
      <c r="G22" s="131"/>
      <c r="H22" s="131"/>
      <c r="I22" s="61"/>
      <c r="J22" s="68"/>
      <c r="K22" s="66"/>
      <c r="L22" s="66"/>
      <c r="M22" s="66"/>
      <c r="N22" s="302">
        <f t="shared" si="0"/>
        <v>0</v>
      </c>
      <c r="O22" s="67"/>
    </row>
    <row r="23" spans="1:19" x14ac:dyDescent="0.25">
      <c r="A23" s="64" t="s">
        <v>28</v>
      </c>
      <c r="B23" s="292">
        <f t="shared" si="2"/>
        <v>8</v>
      </c>
      <c r="C23" s="45"/>
      <c r="D23" s="45"/>
      <c r="E23" s="45"/>
      <c r="F23" s="45"/>
      <c r="G23" s="131"/>
      <c r="H23" s="131"/>
      <c r="I23" s="61"/>
      <c r="J23" s="68"/>
      <c r="K23" s="66"/>
      <c r="L23" s="66"/>
      <c r="M23" s="66"/>
      <c r="N23" s="302">
        <f t="shared" si="0"/>
        <v>0</v>
      </c>
      <c r="O23" s="67"/>
    </row>
    <row r="24" spans="1:19" x14ac:dyDescent="0.25">
      <c r="A24" s="64" t="s">
        <v>29</v>
      </c>
      <c r="B24" s="292">
        <f t="shared" si="2"/>
        <v>9</v>
      </c>
      <c r="C24" s="45"/>
      <c r="D24" s="45"/>
      <c r="E24" s="45"/>
      <c r="F24" s="45"/>
      <c r="G24" s="131"/>
      <c r="H24" s="131"/>
      <c r="I24" s="61"/>
      <c r="J24" s="68"/>
      <c r="K24" s="66"/>
      <c r="L24" s="66"/>
      <c r="M24" s="66"/>
      <c r="N24" s="302">
        <f t="shared" si="0"/>
        <v>0</v>
      </c>
      <c r="O24" s="67"/>
      <c r="P24" s="203"/>
    </row>
    <row r="25" spans="1:19" x14ac:dyDescent="0.25">
      <c r="A25" s="64" t="s">
        <v>30</v>
      </c>
      <c r="B25" s="292">
        <f t="shared" si="2"/>
        <v>10</v>
      </c>
      <c r="C25" s="45"/>
      <c r="D25" s="45"/>
      <c r="E25" s="45"/>
      <c r="F25" s="45"/>
      <c r="G25" s="131"/>
      <c r="H25" s="131"/>
      <c r="I25" s="61"/>
      <c r="J25" s="68"/>
      <c r="K25" s="66"/>
      <c r="L25" s="66"/>
      <c r="M25" s="66"/>
      <c r="N25" s="302">
        <f t="shared" si="0"/>
        <v>0</v>
      </c>
      <c r="O25" s="67"/>
    </row>
    <row r="26" spans="1:19" ht="15.75" thickBot="1" x14ac:dyDescent="0.3">
      <c r="A26" s="69" t="s">
        <v>31</v>
      </c>
      <c r="B26" s="290">
        <f t="shared" si="2"/>
        <v>11</v>
      </c>
      <c r="C26" s="70"/>
      <c r="D26" s="70"/>
      <c r="E26" s="70"/>
      <c r="F26" s="70"/>
      <c r="G26" s="70"/>
      <c r="H26" s="70"/>
      <c r="I26" s="71"/>
      <c r="J26" s="72"/>
      <c r="K26" s="73"/>
      <c r="L26" s="73"/>
      <c r="M26" s="73"/>
      <c r="N26" s="303">
        <f t="shared" si="0"/>
        <v>0</v>
      </c>
      <c r="O26" s="67"/>
    </row>
    <row r="27" spans="1:19" ht="15.75" thickBot="1" x14ac:dyDescent="0.3">
      <c r="A27" s="69" t="s">
        <v>32</v>
      </c>
      <c r="B27" s="290">
        <f>B29-1</f>
        <v>12</v>
      </c>
      <c r="C27" s="70"/>
      <c r="D27" s="70"/>
      <c r="E27" s="70"/>
      <c r="F27" s="70"/>
      <c r="G27" s="70"/>
      <c r="H27" s="70"/>
      <c r="I27" s="71"/>
      <c r="J27" s="200"/>
      <c r="K27" s="201"/>
      <c r="L27" s="201"/>
      <c r="M27" s="201"/>
      <c r="N27" s="300">
        <f t="shared" si="0"/>
        <v>0</v>
      </c>
      <c r="O27" s="202" t="s">
        <v>72</v>
      </c>
    </row>
    <row r="28" spans="1:19" ht="15.75" thickBot="1" x14ac:dyDescent="0.3">
      <c r="A28" s="77"/>
      <c r="B28" s="78"/>
      <c r="C28" s="78"/>
      <c r="D28" s="78"/>
      <c r="E28" s="78"/>
      <c r="F28" s="78"/>
      <c r="G28" s="78"/>
      <c r="H28" s="78"/>
      <c r="I28" s="204"/>
      <c r="J28" s="81"/>
      <c r="K28" s="82"/>
      <c r="L28" s="82"/>
      <c r="M28" s="277" t="s">
        <v>136</v>
      </c>
      <c r="N28" s="304">
        <f>SUM(N21:N27)</f>
        <v>0</v>
      </c>
      <c r="O28" s="293">
        <f>J4</f>
        <v>0</v>
      </c>
    </row>
    <row r="29" spans="1:19" x14ac:dyDescent="0.25">
      <c r="A29" s="64" t="s">
        <v>26</v>
      </c>
      <c r="B29" s="292">
        <f t="shared" ref="B29:B34" si="3">B30-1</f>
        <v>13</v>
      </c>
      <c r="C29" s="131"/>
      <c r="D29" s="131"/>
      <c r="E29" s="131"/>
      <c r="F29" s="131"/>
      <c r="G29" s="131"/>
      <c r="H29" s="131"/>
      <c r="I29" s="132"/>
      <c r="J29" s="37"/>
      <c r="K29" s="233"/>
      <c r="L29" s="233"/>
      <c r="M29" s="233"/>
      <c r="N29" s="302">
        <f t="shared" si="0"/>
        <v>0</v>
      </c>
      <c r="O29" s="92"/>
    </row>
    <row r="30" spans="1:19" x14ac:dyDescent="0.25">
      <c r="A30" s="64" t="s">
        <v>27</v>
      </c>
      <c r="B30" s="292">
        <f t="shared" si="3"/>
        <v>14</v>
      </c>
      <c r="C30" s="45"/>
      <c r="D30" s="45"/>
      <c r="E30" s="45"/>
      <c r="F30" s="45"/>
      <c r="G30" s="131"/>
      <c r="H30" s="131"/>
      <c r="I30" s="61"/>
      <c r="J30" s="105"/>
      <c r="K30" s="66"/>
      <c r="L30" s="66"/>
      <c r="M30" s="103"/>
      <c r="N30" s="302">
        <f t="shared" si="0"/>
        <v>0</v>
      </c>
      <c r="O30" s="67"/>
    </row>
    <row r="31" spans="1:19" x14ac:dyDescent="0.25">
      <c r="A31" s="64" t="s">
        <v>28</v>
      </c>
      <c r="B31" s="292">
        <f t="shared" si="3"/>
        <v>15</v>
      </c>
      <c r="C31" s="45"/>
      <c r="D31" s="45"/>
      <c r="E31" s="45"/>
      <c r="F31" s="45"/>
      <c r="G31" s="131"/>
      <c r="H31" s="131"/>
      <c r="I31" s="61"/>
      <c r="J31" s="105"/>
      <c r="K31" s="66"/>
      <c r="L31" s="66"/>
      <c r="M31" s="103"/>
      <c r="N31" s="302">
        <f t="shared" si="0"/>
        <v>0</v>
      </c>
      <c r="O31" s="67"/>
    </row>
    <row r="32" spans="1:19" x14ac:dyDescent="0.25">
      <c r="A32" s="64" t="s">
        <v>29</v>
      </c>
      <c r="B32" s="292">
        <f t="shared" si="3"/>
        <v>16</v>
      </c>
      <c r="C32" s="45"/>
      <c r="D32" s="45"/>
      <c r="E32" s="45"/>
      <c r="F32" s="45"/>
      <c r="G32" s="131"/>
      <c r="H32" s="131"/>
      <c r="I32" s="61"/>
      <c r="J32" s="105"/>
      <c r="K32" s="66"/>
      <c r="L32" s="66"/>
      <c r="M32" s="103"/>
      <c r="N32" s="302">
        <f t="shared" si="0"/>
        <v>0</v>
      </c>
      <c r="O32" s="67"/>
    </row>
    <row r="33" spans="1:15" x14ac:dyDescent="0.25">
      <c r="A33" s="64" t="s">
        <v>30</v>
      </c>
      <c r="B33" s="292">
        <f t="shared" si="3"/>
        <v>17</v>
      </c>
      <c r="C33" s="45"/>
      <c r="D33" s="45"/>
      <c r="E33" s="45"/>
      <c r="F33" s="45"/>
      <c r="G33" s="131"/>
      <c r="H33" s="131"/>
      <c r="I33" s="61"/>
      <c r="J33" s="105"/>
      <c r="K33" s="66"/>
      <c r="L33" s="66"/>
      <c r="M33" s="103"/>
      <c r="N33" s="302">
        <f t="shared" si="0"/>
        <v>0</v>
      </c>
      <c r="O33" s="67"/>
    </row>
    <row r="34" spans="1:15" ht="15.75" thickBot="1" x14ac:dyDescent="0.3">
      <c r="A34" s="69" t="s">
        <v>31</v>
      </c>
      <c r="B34" s="290">
        <f t="shared" si="3"/>
        <v>18</v>
      </c>
      <c r="C34" s="70"/>
      <c r="D34" s="70"/>
      <c r="E34" s="70"/>
      <c r="F34" s="70"/>
      <c r="G34" s="70"/>
      <c r="H34" s="70"/>
      <c r="I34" s="71"/>
      <c r="J34" s="72"/>
      <c r="K34" s="73"/>
      <c r="L34" s="73"/>
      <c r="M34" s="73"/>
      <c r="N34" s="303">
        <f t="shared" si="0"/>
        <v>0</v>
      </c>
      <c r="O34" s="67"/>
    </row>
    <row r="35" spans="1:15" ht="15.75" thickBot="1" x14ac:dyDescent="0.3">
      <c r="A35" s="69" t="s">
        <v>32</v>
      </c>
      <c r="B35" s="290">
        <f>B37-1</f>
        <v>19</v>
      </c>
      <c r="C35" s="70"/>
      <c r="D35" s="70"/>
      <c r="E35" s="70"/>
      <c r="F35" s="70"/>
      <c r="G35" s="70"/>
      <c r="H35" s="70"/>
      <c r="I35" s="71"/>
      <c r="J35" s="200"/>
      <c r="K35" s="201"/>
      <c r="L35" s="201"/>
      <c r="M35" s="201"/>
      <c r="N35" s="300">
        <f t="shared" si="0"/>
        <v>0</v>
      </c>
      <c r="O35" s="202" t="s">
        <v>72</v>
      </c>
    </row>
    <row r="36" spans="1:15" ht="15.75" thickBot="1" x14ac:dyDescent="0.3">
      <c r="A36" s="77"/>
      <c r="B36" s="78"/>
      <c r="C36" s="78"/>
      <c r="D36" s="78"/>
      <c r="E36" s="78"/>
      <c r="F36" s="78"/>
      <c r="G36" s="78"/>
      <c r="H36" s="78"/>
      <c r="I36" s="204"/>
      <c r="J36" s="81"/>
      <c r="K36" s="82"/>
      <c r="L36" s="82"/>
      <c r="M36" s="277" t="s">
        <v>136</v>
      </c>
      <c r="N36" s="304">
        <f>SUM(N29:N35)</f>
        <v>0</v>
      </c>
      <c r="O36" s="295">
        <f>J4</f>
        <v>0</v>
      </c>
    </row>
    <row r="37" spans="1:15" x14ac:dyDescent="0.25">
      <c r="A37" s="124" t="s">
        <v>26</v>
      </c>
      <c r="B37" s="294">
        <f t="shared" ref="B37:B42" si="4">B38-1</f>
        <v>20</v>
      </c>
      <c r="C37" s="125"/>
      <c r="D37" s="125"/>
      <c r="E37" s="125"/>
      <c r="F37" s="125"/>
      <c r="G37" s="125"/>
      <c r="H37" s="125"/>
      <c r="I37" s="126" t="s">
        <v>50</v>
      </c>
      <c r="J37" s="205"/>
      <c r="K37" s="206"/>
      <c r="L37" s="206"/>
      <c r="M37" s="206"/>
      <c r="N37" s="296">
        <f t="shared" si="0"/>
        <v>0</v>
      </c>
      <c r="O37" s="129" t="s">
        <v>51</v>
      </c>
    </row>
    <row r="38" spans="1:15" x14ac:dyDescent="0.25">
      <c r="A38" s="64" t="s">
        <v>27</v>
      </c>
      <c r="B38" s="292">
        <f t="shared" si="4"/>
        <v>21</v>
      </c>
      <c r="C38" s="45"/>
      <c r="D38" s="45"/>
      <c r="E38" s="45"/>
      <c r="F38" s="45"/>
      <c r="G38" s="131"/>
      <c r="H38" s="131"/>
      <c r="I38" s="61"/>
      <c r="J38" s="68"/>
      <c r="K38" s="66"/>
      <c r="L38" s="66"/>
      <c r="M38" s="66"/>
      <c r="N38" s="302">
        <f t="shared" si="0"/>
        <v>0</v>
      </c>
      <c r="O38" s="67"/>
    </row>
    <row r="39" spans="1:15" x14ac:dyDescent="0.25">
      <c r="A39" s="64" t="s">
        <v>28</v>
      </c>
      <c r="B39" s="292">
        <f t="shared" si="4"/>
        <v>22</v>
      </c>
      <c r="C39" s="45"/>
      <c r="D39" s="45"/>
      <c r="E39" s="45"/>
      <c r="F39" s="45"/>
      <c r="G39" s="131"/>
      <c r="H39" s="131"/>
      <c r="I39" s="61"/>
      <c r="J39" s="68"/>
      <c r="K39" s="66"/>
      <c r="L39" s="66"/>
      <c r="M39" s="66"/>
      <c r="N39" s="302">
        <f t="shared" si="0"/>
        <v>0</v>
      </c>
      <c r="O39" s="229"/>
    </row>
    <row r="40" spans="1:15" x14ac:dyDescent="0.25">
      <c r="A40" s="64" t="s">
        <v>29</v>
      </c>
      <c r="B40" s="292">
        <f t="shared" si="4"/>
        <v>23</v>
      </c>
      <c r="C40" s="45"/>
      <c r="D40" s="45"/>
      <c r="E40" s="45"/>
      <c r="F40" s="45"/>
      <c r="G40" s="131"/>
      <c r="H40" s="131"/>
      <c r="I40" s="61"/>
      <c r="J40" s="68"/>
      <c r="K40" s="66"/>
      <c r="L40" s="66"/>
      <c r="M40" s="66"/>
      <c r="N40" s="302">
        <f t="shared" si="0"/>
        <v>0</v>
      </c>
      <c r="O40" s="67"/>
    </row>
    <row r="41" spans="1:15" x14ac:dyDescent="0.25">
      <c r="A41" s="64" t="s">
        <v>30</v>
      </c>
      <c r="B41" s="292">
        <f t="shared" si="4"/>
        <v>24</v>
      </c>
      <c r="C41" s="45"/>
      <c r="D41" s="45" t="s">
        <v>17</v>
      </c>
      <c r="E41" s="45"/>
      <c r="F41" s="45"/>
      <c r="G41" s="131"/>
      <c r="H41" s="131"/>
      <c r="I41" s="61"/>
      <c r="J41" s="68"/>
      <c r="K41" s="66"/>
      <c r="L41" s="66"/>
      <c r="M41" s="66"/>
      <c r="N41" s="302">
        <f t="shared" si="0"/>
        <v>0</v>
      </c>
      <c r="O41" s="67"/>
    </row>
    <row r="42" spans="1:15" ht="15.75" thickBot="1" x14ac:dyDescent="0.3">
      <c r="A42" s="69" t="s">
        <v>31</v>
      </c>
      <c r="B42" s="290">
        <f t="shared" si="4"/>
        <v>25</v>
      </c>
      <c r="C42" s="70"/>
      <c r="D42" s="70"/>
      <c r="E42" s="70"/>
      <c r="F42" s="70"/>
      <c r="G42" s="70"/>
      <c r="H42" s="70"/>
      <c r="I42" s="71"/>
      <c r="J42" s="72"/>
      <c r="K42" s="73"/>
      <c r="L42" s="73"/>
      <c r="M42" s="73"/>
      <c r="N42" s="303">
        <f t="shared" si="0"/>
        <v>0</v>
      </c>
      <c r="O42" s="67"/>
    </row>
    <row r="43" spans="1:15" ht="15.75" thickBot="1" x14ac:dyDescent="0.3">
      <c r="A43" s="69" t="s">
        <v>32</v>
      </c>
      <c r="B43" s="290">
        <f>B45-1</f>
        <v>26</v>
      </c>
      <c r="C43" s="70"/>
      <c r="D43" s="70"/>
      <c r="E43" s="70"/>
      <c r="F43" s="70"/>
      <c r="G43" s="70"/>
      <c r="H43" s="70"/>
      <c r="I43" s="71"/>
      <c r="J43" s="200"/>
      <c r="K43" s="201"/>
      <c r="L43" s="201"/>
      <c r="M43" s="201"/>
      <c r="N43" s="300">
        <f t="shared" si="0"/>
        <v>0</v>
      </c>
      <c r="O43" s="202" t="s">
        <v>72</v>
      </c>
    </row>
    <row r="44" spans="1:15" ht="15.75" thickBot="1" x14ac:dyDescent="0.3">
      <c r="A44" s="77"/>
      <c r="B44" s="78"/>
      <c r="C44" s="78"/>
      <c r="D44" s="78"/>
      <c r="E44" s="78"/>
      <c r="F44" s="78"/>
      <c r="G44" s="78"/>
      <c r="H44" s="78"/>
      <c r="I44" s="204"/>
      <c r="J44" s="81"/>
      <c r="K44" s="82"/>
      <c r="L44" s="82"/>
      <c r="M44" s="277" t="s">
        <v>136</v>
      </c>
      <c r="N44" s="305">
        <f>SUM(N37:N43)</f>
        <v>0</v>
      </c>
      <c r="O44" s="306">
        <f>J4-D53</f>
        <v>0</v>
      </c>
    </row>
    <row r="45" spans="1:15" x14ac:dyDescent="0.25">
      <c r="A45" s="64" t="s">
        <v>26</v>
      </c>
      <c r="B45" s="292">
        <f>IF(B46=" ",IF(WEEKDAY(TABLE!$A$12)=TABLE!B13,TABLE!$A$12," "),B46-1)</f>
        <v>27</v>
      </c>
      <c r="C45" s="65"/>
      <c r="D45" s="45"/>
      <c r="E45" s="45"/>
      <c r="F45" s="45"/>
      <c r="G45" s="131"/>
      <c r="H45" s="131"/>
      <c r="I45" s="61"/>
      <c r="J45" s="68"/>
      <c r="K45" s="103"/>
      <c r="L45" s="103"/>
      <c r="M45" s="103"/>
      <c r="N45" s="302">
        <f t="shared" si="0"/>
        <v>0</v>
      </c>
      <c r="O45" s="67"/>
    </row>
    <row r="46" spans="1:15" x14ac:dyDescent="0.25">
      <c r="A46" s="64" t="s">
        <v>27</v>
      </c>
      <c r="B46" s="258">
        <v>28</v>
      </c>
      <c r="C46" s="65"/>
      <c r="D46" s="45"/>
      <c r="E46" s="45"/>
      <c r="F46" s="45"/>
      <c r="G46" s="131"/>
      <c r="H46" s="131"/>
      <c r="I46" s="61"/>
      <c r="J46" s="68"/>
      <c r="K46" s="66"/>
      <c r="L46" s="66"/>
      <c r="M46" s="66"/>
      <c r="N46" s="302">
        <f t="shared" si="0"/>
        <v>0</v>
      </c>
      <c r="O46" s="67"/>
    </row>
    <row r="47" spans="1:15" x14ac:dyDescent="0.25">
      <c r="A47" s="64" t="s">
        <v>28</v>
      </c>
      <c r="B47" s="258">
        <v>29</v>
      </c>
      <c r="C47" s="65"/>
      <c r="D47" s="45"/>
      <c r="E47" s="45"/>
      <c r="F47" s="45"/>
      <c r="G47" s="131"/>
      <c r="H47" s="131"/>
      <c r="I47" s="61"/>
      <c r="J47" s="68"/>
      <c r="K47" s="66"/>
      <c r="L47" s="66"/>
      <c r="M47" s="66"/>
      <c r="N47" s="302">
        <f t="shared" si="0"/>
        <v>0</v>
      </c>
      <c r="O47" s="67"/>
    </row>
    <row r="48" spans="1:15" x14ac:dyDescent="0.25">
      <c r="A48" s="64" t="s">
        <v>29</v>
      </c>
      <c r="B48" s="258">
        <v>30</v>
      </c>
      <c r="C48" s="65"/>
      <c r="D48" s="45"/>
      <c r="E48" s="45"/>
      <c r="F48" s="45"/>
      <c r="G48" s="131"/>
      <c r="H48" s="131"/>
      <c r="I48" s="61"/>
      <c r="J48" s="68"/>
      <c r="K48" s="66"/>
      <c r="L48" s="66"/>
      <c r="M48" s="66"/>
      <c r="N48" s="302">
        <f t="shared" si="0"/>
        <v>0</v>
      </c>
      <c r="O48" s="67"/>
    </row>
    <row r="49" spans="1:16" x14ac:dyDescent="0.25">
      <c r="A49" s="64" t="s">
        <v>30</v>
      </c>
      <c r="B49" s="258">
        <v>31</v>
      </c>
      <c r="C49" s="45"/>
      <c r="D49" s="45"/>
      <c r="E49" s="45"/>
      <c r="F49" s="45"/>
      <c r="G49" s="131"/>
      <c r="H49" s="131"/>
      <c r="I49" s="61"/>
      <c r="J49" s="68"/>
      <c r="K49" s="66"/>
      <c r="L49" s="66"/>
      <c r="M49" s="66"/>
      <c r="N49" s="302">
        <f t="shared" si="0"/>
        <v>0</v>
      </c>
      <c r="O49" s="67"/>
    </row>
    <row r="50" spans="1:16" ht="15.75" thickBot="1" x14ac:dyDescent="0.3">
      <c r="A50" s="69" t="s">
        <v>31</v>
      </c>
      <c r="B50" s="284"/>
      <c r="C50" s="70"/>
      <c r="D50" s="70"/>
      <c r="E50" s="70"/>
      <c r="F50" s="70"/>
      <c r="G50" s="70"/>
      <c r="H50" s="70"/>
      <c r="I50" s="71"/>
      <c r="J50" s="72"/>
      <c r="K50" s="73"/>
      <c r="L50" s="73"/>
      <c r="M50" s="73"/>
      <c r="N50" s="303">
        <f t="shared" si="0"/>
        <v>0</v>
      </c>
      <c r="O50" s="84"/>
    </row>
    <row r="51" spans="1:16" ht="15.75" thickBot="1" x14ac:dyDescent="0.3">
      <c r="A51" s="69" t="s">
        <v>32</v>
      </c>
      <c r="B51" s="283"/>
      <c r="C51" s="70"/>
      <c r="D51" s="70"/>
      <c r="E51" s="70"/>
      <c r="F51" s="70"/>
      <c r="G51" s="70"/>
      <c r="H51" s="70"/>
      <c r="I51" s="71"/>
      <c r="J51" s="200"/>
      <c r="K51" s="201"/>
      <c r="L51" s="201"/>
      <c r="M51" s="201"/>
      <c r="N51" s="303">
        <f t="shared" si="0"/>
        <v>0</v>
      </c>
      <c r="O51" s="202" t="s">
        <v>72</v>
      </c>
    </row>
    <row r="52" spans="1:16" ht="15.75" thickBot="1" x14ac:dyDescent="0.3">
      <c r="A52" s="85"/>
      <c r="B52" s="86"/>
      <c r="C52" s="426" t="s">
        <v>114</v>
      </c>
      <c r="D52" s="427"/>
      <c r="E52" s="427"/>
      <c r="F52" s="428"/>
      <c r="G52" s="319"/>
      <c r="H52" s="319"/>
      <c r="I52" s="151"/>
      <c r="J52" s="81"/>
      <c r="K52" s="82"/>
      <c r="L52" s="82"/>
      <c r="M52" s="277" t="s">
        <v>136</v>
      </c>
      <c r="N52" s="305">
        <f>SUM(N45:N51)</f>
        <v>0</v>
      </c>
      <c r="O52" s="306">
        <f>J4</f>
        <v>0</v>
      </c>
    </row>
    <row r="53" spans="1:16" ht="14.45" customHeight="1" x14ac:dyDescent="0.25">
      <c r="A53" s="443" t="s">
        <v>34</v>
      </c>
      <c r="B53" s="444"/>
      <c r="C53" s="308"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307" t="b">
        <f>IF(J4=40,"8.00",IF(J4=30,"6.00",IF(J4=20,"4.00",IF(J4=24,"4.8",IF(J4=25,"5.00",IF(J4=10,"2.00",IF(J4=15,"3.00",IF(J4=35,"7.00",IF(J4=29,"5.80",IF(J4=32,"6.40",IF(J4=27,"5.40",IF(J4=13,"2.60",IF(J4=36,"7.20",IF(J4=28,"5.60",IF(J4=22.5,"4.05",IF(J4=16,"3.20",IF(J4=8,"1.60")))))))))))))))))</f>
        <v>0</v>
      </c>
      <c r="E53" s="307" t="b">
        <f>IF(J4=40,"24.00",IF(J4=24,"14.40",IF(J4=25,"15.00",IF(J4=30,"18.00",IF(J4=20,"12.00",IF(J4=10,"6.00",IF(J4=15,"9.00",IF(J4=35,"21.00",IF(J4=29,"17.40",IF(J4=32,"19.20",IF(J4=27,"16.20",IF(J4=13,"7.80",IF(J4=36,"7.00",IF(J4=28,"16.80",IF(J4=22.5,"12.15",IF(J4=16,"9.60",IF(J4=8,"4.80")))))))))))))))))</f>
        <v>0</v>
      </c>
      <c r="F53" s="89">
        <v>0</v>
      </c>
      <c r="G53" s="89">
        <v>0</v>
      </c>
      <c r="H53" s="89">
        <v>0</v>
      </c>
      <c r="I53" s="50">
        <v>0</v>
      </c>
      <c r="J53" s="432" t="s">
        <v>164</v>
      </c>
      <c r="K53" s="433"/>
      <c r="L53" s="433"/>
      <c r="M53" s="433"/>
      <c r="N53" s="433"/>
      <c r="O53" s="434"/>
    </row>
    <row r="54" spans="1:16" x14ac:dyDescent="0.25">
      <c r="A54" s="443" t="s">
        <v>74</v>
      </c>
      <c r="B54" s="444"/>
      <c r="C54" s="309"/>
      <c r="D54" s="91" t="s">
        <v>18</v>
      </c>
      <c r="E54" s="91" t="s">
        <v>18</v>
      </c>
      <c r="F54" s="91" t="s">
        <v>18</v>
      </c>
      <c r="G54" s="91" t="s">
        <v>18</v>
      </c>
      <c r="H54" s="91" t="s">
        <v>18</v>
      </c>
      <c r="I54" s="50" t="s">
        <v>18</v>
      </c>
      <c r="J54" s="435"/>
      <c r="K54" s="436"/>
      <c r="L54" s="436"/>
      <c r="M54" s="436"/>
      <c r="N54" s="436"/>
      <c r="O54" s="437"/>
    </row>
    <row r="55" spans="1:16" x14ac:dyDescent="0.25">
      <c r="A55" s="443" t="s">
        <v>75</v>
      </c>
      <c r="B55" s="444"/>
      <c r="C55" s="285">
        <f>C53+C11+C54</f>
        <v>0</v>
      </c>
      <c r="D55" s="285">
        <f t="shared" ref="D55:I55" si="5">D53+D11</f>
        <v>0</v>
      </c>
      <c r="E55" s="285">
        <f t="shared" si="5"/>
        <v>0</v>
      </c>
      <c r="F55" s="285">
        <f t="shared" si="5"/>
        <v>0</v>
      </c>
      <c r="G55" s="285">
        <f t="shared" si="5"/>
        <v>0</v>
      </c>
      <c r="H55" s="285">
        <f t="shared" si="5"/>
        <v>0</v>
      </c>
      <c r="I55" s="310">
        <f t="shared" si="5"/>
        <v>0</v>
      </c>
      <c r="J55" s="435"/>
      <c r="K55" s="436"/>
      <c r="L55" s="436"/>
      <c r="M55" s="436"/>
      <c r="N55" s="436"/>
      <c r="O55" s="437"/>
    </row>
    <row r="56" spans="1:16" x14ac:dyDescent="0.25">
      <c r="A56" s="441" t="s">
        <v>76</v>
      </c>
      <c r="B56" s="442"/>
      <c r="C56" s="311">
        <f>SUM(C15:C49)</f>
        <v>0</v>
      </c>
      <c r="D56" s="311">
        <f>SUM(D15:D49)</f>
        <v>0</v>
      </c>
      <c r="E56" s="311">
        <f>SUM(E15:E49)</f>
        <v>0</v>
      </c>
      <c r="F56" s="311">
        <f>SUM(F15:F49)</f>
        <v>0</v>
      </c>
      <c r="G56" s="311">
        <f t="shared" ref="G56:H56" si="6">SUM(G15:G49)</f>
        <v>0</v>
      </c>
      <c r="H56" s="311">
        <f t="shared" si="6"/>
        <v>0</v>
      </c>
      <c r="I56" s="311">
        <f>SUM(I15:I49)</f>
        <v>0</v>
      </c>
      <c r="J56" s="435"/>
      <c r="K56" s="436"/>
      <c r="L56" s="436"/>
      <c r="M56" s="436"/>
      <c r="N56" s="436"/>
      <c r="O56" s="437"/>
    </row>
    <row r="57" spans="1:16" x14ac:dyDescent="0.25">
      <c r="A57" s="441" t="s">
        <v>77</v>
      </c>
      <c r="B57" s="442"/>
      <c r="C57" s="285">
        <f>C55-C56</f>
        <v>0</v>
      </c>
      <c r="D57" s="285">
        <f>D55-D56</f>
        <v>0</v>
      </c>
      <c r="E57" s="285">
        <f>E55-E56</f>
        <v>0</v>
      </c>
      <c r="F57" s="285">
        <f>F55-F56</f>
        <v>0</v>
      </c>
      <c r="G57" s="285">
        <f t="shared" ref="G57:H57" si="7">G55-G56</f>
        <v>0</v>
      </c>
      <c r="H57" s="285">
        <f t="shared" si="7"/>
        <v>0</v>
      </c>
      <c r="I57" s="310">
        <f>I55-I56</f>
        <v>0</v>
      </c>
      <c r="J57" s="435"/>
      <c r="K57" s="436"/>
      <c r="L57" s="436"/>
      <c r="M57" s="436"/>
      <c r="N57" s="436"/>
      <c r="O57" s="437"/>
    </row>
    <row r="58" spans="1:16" ht="15.75" thickBot="1" x14ac:dyDescent="0.3">
      <c r="A58" s="445" t="s">
        <v>9</v>
      </c>
      <c r="B58" s="446"/>
      <c r="C58" s="42" t="s">
        <v>79</v>
      </c>
      <c r="D58" s="42" t="s">
        <v>10</v>
      </c>
      <c r="E58" s="42" t="s">
        <v>78</v>
      </c>
      <c r="F58" s="42" t="s">
        <v>11</v>
      </c>
      <c r="G58" s="147" t="s">
        <v>178</v>
      </c>
      <c r="H58" s="147" t="s">
        <v>179</v>
      </c>
      <c r="I58" s="147" t="s">
        <v>12</v>
      </c>
      <c r="J58" s="438"/>
      <c r="K58" s="439"/>
      <c r="L58" s="439"/>
      <c r="M58" s="439"/>
      <c r="N58" s="439"/>
      <c r="O58" s="440"/>
      <c r="P58" s="207"/>
    </row>
    <row r="59" spans="1:16" x14ac:dyDescent="0.25">
      <c r="A59" s="67" t="s">
        <v>25</v>
      </c>
      <c r="B59" s="107"/>
      <c r="C59" s="152" t="s">
        <v>35</v>
      </c>
      <c r="D59" s="138"/>
      <c r="E59" s="138"/>
      <c r="F59" s="138"/>
      <c r="G59" s="138"/>
      <c r="H59" s="138"/>
      <c r="I59" s="138"/>
      <c r="J59" s="278" t="s">
        <v>25</v>
      </c>
      <c r="K59" s="279" t="s">
        <v>36</v>
      </c>
      <c r="L59" s="112"/>
      <c r="M59" s="112"/>
      <c r="N59" s="107"/>
      <c r="O59" s="107"/>
    </row>
    <row r="60" spans="1:16" x14ac:dyDescent="0.25">
      <c r="A60" s="429">
        <f ca="1">NOW()</f>
        <v>43819.636442708332</v>
      </c>
      <c r="B60" s="430"/>
      <c r="C60" s="101"/>
      <c r="D60" s="102"/>
      <c r="E60" s="102"/>
      <c r="F60" s="102"/>
      <c r="G60" s="102"/>
      <c r="H60" s="102"/>
      <c r="I60" s="102"/>
      <c r="J60" s="103"/>
      <c r="K60" s="104"/>
      <c r="L60" s="105"/>
      <c r="M60" s="105"/>
      <c r="N60" s="106"/>
      <c r="O60" s="106"/>
    </row>
    <row r="61" spans="1:16" x14ac:dyDescent="0.25">
      <c r="A61" s="67" t="s">
        <v>37</v>
      </c>
      <c r="B61" s="107"/>
      <c r="C61" s="108"/>
      <c r="D61" s="109" t="s">
        <v>38</v>
      </c>
      <c r="E61" s="108"/>
      <c r="F61" s="108"/>
      <c r="G61" s="108"/>
      <c r="H61" s="108"/>
      <c r="I61" s="110" t="s">
        <v>65</v>
      </c>
      <c r="J61" s="111"/>
      <c r="K61" s="111"/>
      <c r="L61" s="112"/>
      <c r="M61" s="111"/>
      <c r="N61" s="107"/>
      <c r="O61" s="113"/>
    </row>
    <row r="62" spans="1:16" x14ac:dyDescent="0.25">
      <c r="A62" s="67" t="s">
        <v>163</v>
      </c>
      <c r="B62" s="107"/>
      <c r="C62" s="108"/>
      <c r="D62" s="108"/>
      <c r="E62" s="108"/>
      <c r="F62" s="108"/>
      <c r="G62" s="108"/>
      <c r="H62" s="108"/>
      <c r="I62" s="110" t="s">
        <v>69</v>
      </c>
      <c r="J62" s="111"/>
      <c r="K62" s="111"/>
      <c r="L62" s="112"/>
      <c r="M62" s="111"/>
      <c r="N62" s="107"/>
      <c r="O62" s="113"/>
    </row>
  </sheetData>
  <mergeCells count="25">
    <mergeCell ref="K9:L9"/>
    <mergeCell ref="C52:F52"/>
    <mergeCell ref="A60:B60"/>
    <mergeCell ref="J11:M11"/>
    <mergeCell ref="J53:O58"/>
    <mergeCell ref="A56:B56"/>
    <mergeCell ref="A55:B55"/>
    <mergeCell ref="A54:B54"/>
    <mergeCell ref="A53:B53"/>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25" right="0.25" top="0.75" bottom="0.75" header="0.3" footer="0.3"/>
  <pageSetup scale="66" orientation="portrait" r:id="rId1"/>
  <ignoredErrors>
    <ignoredError sqref="N28 N36 N44" formula="1"/>
    <ignoredError sqref="C11:E11 I11 I55 B37:B43 B29:B35 B21:B27 B28 B36 B44:B45 I57 I53 B15:B20 I54 D54:F54 F53 C57:F57 C55:F55"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4.45" customHeight="1" thickBot="1" x14ac:dyDescent="0.3">
      <c r="A2" s="482" t="s">
        <v>5</v>
      </c>
      <c r="B2" s="483"/>
      <c r="C2" s="484"/>
      <c r="D2" s="451" t="s">
        <v>6</v>
      </c>
      <c r="E2" s="452"/>
      <c r="F2" s="452"/>
      <c r="G2" s="452"/>
      <c r="H2" s="452"/>
      <c r="I2" s="452"/>
      <c r="J2" s="452"/>
      <c r="K2" s="452"/>
      <c r="L2" s="453"/>
      <c r="M2" s="454"/>
      <c r="N2" s="465">
        <f>Jan!N2+1</f>
        <v>1</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75">
        <f>Jan!J4:L4</f>
        <v>0</v>
      </c>
      <c r="K4" s="476"/>
      <c r="L4" s="477"/>
      <c r="M4" s="255">
        <v>2</v>
      </c>
      <c r="N4" s="256" t="s">
        <v>84</v>
      </c>
      <c r="O4" s="225">
        <f>Jan!O4</f>
        <v>2020</v>
      </c>
    </row>
    <row r="5" spans="1:15" ht="13.9" customHeight="1" x14ac:dyDescent="0.2">
      <c r="A5" s="158"/>
      <c r="B5" s="177"/>
      <c r="C5" s="399" t="s">
        <v>112</v>
      </c>
      <c r="D5" s="400"/>
      <c r="E5" s="401"/>
      <c r="F5" s="178"/>
      <c r="G5" s="317"/>
      <c r="H5" s="317"/>
      <c r="I5" s="34"/>
      <c r="J5" s="179"/>
      <c r="K5" s="180"/>
      <c r="L5" s="133"/>
      <c r="M5" s="38" t="s">
        <v>119</v>
      </c>
      <c r="N5" s="181"/>
      <c r="O5" s="40"/>
    </row>
    <row r="6" spans="1:15" ht="14.25" customHeight="1" x14ac:dyDescent="0.2">
      <c r="A6" s="455" t="s">
        <v>170</v>
      </c>
      <c r="B6" s="389"/>
      <c r="C6" s="389"/>
      <c r="D6" s="389"/>
      <c r="E6" s="389"/>
      <c r="F6" s="389"/>
      <c r="G6" s="389"/>
      <c r="H6" s="389"/>
      <c r="I6" s="390"/>
      <c r="J6" s="457" t="s">
        <v>99</v>
      </c>
      <c r="K6" s="457"/>
      <c r="L6" s="457"/>
      <c r="M6" s="457"/>
      <c r="N6" s="457"/>
      <c r="O6" s="458"/>
    </row>
    <row r="7" spans="1:15" ht="16.5" customHeight="1" x14ac:dyDescent="0.2">
      <c r="A7" s="456"/>
      <c r="B7" s="392"/>
      <c r="C7" s="392"/>
      <c r="D7" s="392"/>
      <c r="E7" s="392"/>
      <c r="F7" s="392"/>
      <c r="G7" s="392"/>
      <c r="H7" s="392"/>
      <c r="I7" s="393"/>
      <c r="J7" s="459"/>
      <c r="K7" s="459"/>
      <c r="L7" s="459"/>
      <c r="M7" s="459"/>
      <c r="N7" s="459"/>
      <c r="O7" s="460"/>
    </row>
    <row r="8" spans="1:15" ht="33.75" x14ac:dyDescent="0.2">
      <c r="A8" s="273" t="s">
        <v>9</v>
      </c>
      <c r="B8" s="41"/>
      <c r="C8" s="42" t="s">
        <v>79</v>
      </c>
      <c r="D8" s="42" t="s">
        <v>10</v>
      </c>
      <c r="E8" s="42" t="s">
        <v>78</v>
      </c>
      <c r="F8" s="42" t="s">
        <v>11</v>
      </c>
      <c r="G8" s="320" t="s">
        <v>176</v>
      </c>
      <c r="H8" s="320" t="s">
        <v>177</v>
      </c>
      <c r="I8" s="43" t="s">
        <v>12</v>
      </c>
      <c r="J8" s="461"/>
      <c r="K8" s="461"/>
      <c r="L8" s="461"/>
      <c r="M8" s="461"/>
      <c r="N8" s="461"/>
      <c r="O8" s="462"/>
    </row>
    <row r="9" spans="1:15" ht="14.25" x14ac:dyDescent="0.2">
      <c r="A9" s="272" t="s">
        <v>80</v>
      </c>
      <c r="B9" s="44"/>
      <c r="C9" s="260">
        <f>Jan!C57</f>
        <v>0</v>
      </c>
      <c r="D9" s="260">
        <f>Jan!D57</f>
        <v>0</v>
      </c>
      <c r="E9" s="260">
        <f>Jan!E57</f>
        <v>0</v>
      </c>
      <c r="F9" s="260">
        <f>Jan!F57</f>
        <v>0</v>
      </c>
      <c r="G9" s="260">
        <f>Jan!G57</f>
        <v>0</v>
      </c>
      <c r="H9" s="260">
        <f>Jan!H57</f>
        <v>0</v>
      </c>
      <c r="I9" s="265">
        <f>Jan!I57</f>
        <v>0</v>
      </c>
      <c r="J9" s="268" t="s">
        <v>13</v>
      </c>
      <c r="K9" s="424" t="s">
        <v>14</v>
      </c>
      <c r="L9" s="425"/>
      <c r="M9" s="47" t="s">
        <v>15</v>
      </c>
      <c r="N9" s="274" t="s">
        <v>16</v>
      </c>
      <c r="O9" s="48"/>
    </row>
    <row r="10" spans="1:15" ht="14.25" x14ac:dyDescent="0.2">
      <c r="A10" s="272" t="s">
        <v>82</v>
      </c>
      <c r="B10" s="44"/>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272" t="s">
        <v>81</v>
      </c>
      <c r="B11" s="44"/>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61"/>
      <c r="J12" s="212">
        <v>0.33333333333333331</v>
      </c>
      <c r="K12" s="213">
        <v>0.5</v>
      </c>
      <c r="L12" s="213">
        <v>0.54166666666666663</v>
      </c>
      <c r="M12" s="213">
        <v>0.70833333333333337</v>
      </c>
      <c r="N12" s="214">
        <v>8</v>
      </c>
      <c r="O12" s="211" t="s">
        <v>122</v>
      </c>
    </row>
    <row r="13" spans="1:15" ht="14.25" x14ac:dyDescent="0.2">
      <c r="A13" s="64" t="s">
        <v>26</v>
      </c>
      <c r="B13" s="221" t="str">
        <f t="shared" ref="B13:B17" si="0">IF(B14=" "," ",IF(DAY(B14)=1," ",B14-1))</f>
        <v xml:space="preserve"> </v>
      </c>
      <c r="C13" s="65"/>
      <c r="D13" s="45"/>
      <c r="E13" s="45"/>
      <c r="F13" s="45"/>
      <c r="G13" s="131"/>
      <c r="H13" s="131"/>
      <c r="I13" s="61"/>
      <c r="J13" s="68"/>
      <c r="K13" s="66"/>
      <c r="L13" s="66"/>
      <c r="M13" s="66"/>
      <c r="N13" s="116"/>
      <c r="O13" s="67"/>
    </row>
    <row r="14" spans="1:15" ht="14.25" x14ac:dyDescent="0.2">
      <c r="A14" s="64" t="s">
        <v>27</v>
      </c>
      <c r="B14" s="221" t="str">
        <f t="shared" si="0"/>
        <v xml:space="preserve"> </v>
      </c>
      <c r="C14" s="65"/>
      <c r="D14" s="45"/>
      <c r="E14" s="45"/>
      <c r="F14" s="45"/>
      <c r="G14" s="131"/>
      <c r="H14" s="131"/>
      <c r="I14" s="61"/>
      <c r="J14" s="68"/>
      <c r="K14" s="66"/>
      <c r="L14" s="66"/>
      <c r="M14" s="66"/>
      <c r="N14" s="116"/>
      <c r="O14" s="67"/>
    </row>
    <row r="15" spans="1:15" ht="14.25" x14ac:dyDescent="0.2">
      <c r="A15" s="64" t="s">
        <v>28</v>
      </c>
      <c r="B15" s="221" t="str">
        <f t="shared" si="0"/>
        <v xml:space="preserve"> </v>
      </c>
      <c r="C15" s="65"/>
      <c r="D15" s="45"/>
      <c r="E15" s="45"/>
      <c r="F15" s="45"/>
      <c r="G15" s="45"/>
      <c r="H15" s="45"/>
      <c r="I15" s="61"/>
      <c r="J15" s="68"/>
      <c r="K15" s="66"/>
      <c r="L15" s="66"/>
      <c r="M15" s="66"/>
      <c r="N15" s="116"/>
      <c r="O15" s="67"/>
    </row>
    <row r="16" spans="1:15" ht="14.25" x14ac:dyDescent="0.2">
      <c r="A16" s="64" t="s">
        <v>29</v>
      </c>
      <c r="B16" s="221" t="str">
        <f t="shared" si="0"/>
        <v xml:space="preserve"> </v>
      </c>
      <c r="C16" s="65"/>
      <c r="D16" s="45"/>
      <c r="E16" s="45"/>
      <c r="F16" s="45"/>
      <c r="G16" s="131"/>
      <c r="H16" s="131"/>
      <c r="I16" s="61"/>
      <c r="J16" s="68"/>
      <c r="K16" s="66"/>
      <c r="L16" s="66"/>
      <c r="M16" s="66"/>
      <c r="N16" s="116"/>
      <c r="O16" s="67"/>
    </row>
    <row r="17" spans="1:17" ht="14.25" x14ac:dyDescent="0.2">
      <c r="A17" s="64" t="s">
        <v>30</v>
      </c>
      <c r="B17" s="221" t="str">
        <f t="shared" si="0"/>
        <v xml:space="preserve"> </v>
      </c>
      <c r="C17" s="45"/>
      <c r="D17" s="45"/>
      <c r="E17" s="45"/>
      <c r="F17" s="45"/>
      <c r="G17" s="131"/>
      <c r="H17" s="131"/>
      <c r="I17" s="61"/>
      <c r="J17" s="68"/>
      <c r="K17" s="62"/>
      <c r="L17" s="66"/>
      <c r="M17" s="66"/>
      <c r="N17" s="116"/>
      <c r="O17" s="67"/>
    </row>
    <row r="18" spans="1:17" thickBot="1" x14ac:dyDescent="0.25">
      <c r="A18" s="69" t="s">
        <v>31</v>
      </c>
      <c r="B18" s="222">
        <f>IF(B19=" "," ",IF(DAY(B19)=1," ",B19-1))</f>
        <v>1</v>
      </c>
      <c r="C18" s="70"/>
      <c r="D18" s="70"/>
      <c r="E18" s="70"/>
      <c r="F18" s="70"/>
      <c r="G18" s="70"/>
      <c r="H18" s="70"/>
      <c r="I18" s="71"/>
      <c r="J18" s="72"/>
      <c r="K18" s="73"/>
      <c r="L18" s="73"/>
      <c r="M18" s="73"/>
      <c r="N18" s="117"/>
      <c r="O18" s="67"/>
    </row>
    <row r="19" spans="1:17" thickBot="1" x14ac:dyDescent="0.25">
      <c r="A19" s="69" t="s">
        <v>32</v>
      </c>
      <c r="B19" s="222">
        <f>IF(B21=" "," ",IF(DAY(B21)=1," ",B21-1))</f>
        <v>2</v>
      </c>
      <c r="C19" s="70"/>
      <c r="D19" s="70"/>
      <c r="E19" s="70"/>
      <c r="F19" s="70"/>
      <c r="G19" s="70"/>
      <c r="H19" s="70"/>
      <c r="I19" s="71"/>
      <c r="J19" s="72"/>
      <c r="K19" s="75"/>
      <c r="L19" s="75"/>
      <c r="M19" s="75"/>
      <c r="N19" s="117"/>
      <c r="O19" s="174" t="s">
        <v>72</v>
      </c>
    </row>
    <row r="20" spans="1:17" thickBot="1" x14ac:dyDescent="0.25">
      <c r="A20" s="77"/>
      <c r="B20" s="78"/>
      <c r="C20" s="79"/>
      <c r="D20" s="79"/>
      <c r="E20" s="79"/>
      <c r="F20" s="79"/>
      <c r="G20" s="79"/>
      <c r="H20" s="79"/>
      <c r="I20" s="80"/>
      <c r="J20" s="81"/>
      <c r="K20" s="82"/>
      <c r="L20" s="82"/>
      <c r="M20" s="277" t="s">
        <v>136</v>
      </c>
      <c r="N20" s="118"/>
      <c r="O20" s="157"/>
    </row>
    <row r="21" spans="1:17" ht="14.25" x14ac:dyDescent="0.2">
      <c r="A21" s="64" t="s">
        <v>26</v>
      </c>
      <c r="B21" s="236">
        <f>IF(B22=" ",IF(WEEKDAY(TABLE!$A$13)=TABLE!$B$18, TABLE!$A$13," "),B22-1)</f>
        <v>3</v>
      </c>
      <c r="C21" s="45"/>
      <c r="D21" s="45"/>
      <c r="E21" s="45"/>
      <c r="F21" s="45"/>
      <c r="G21" s="131"/>
      <c r="H21" s="131"/>
      <c r="I21" s="61"/>
      <c r="J21" s="68"/>
      <c r="K21" s="66"/>
      <c r="L21" s="66"/>
      <c r="M21" s="66"/>
      <c r="N21" s="116">
        <f t="shared" ref="N21:N43" si="1">ROUND(((M21-J21-(L21-K21))*24),2)</f>
        <v>0</v>
      </c>
      <c r="O21" s="83"/>
    </row>
    <row r="22" spans="1:17" ht="14.25" x14ac:dyDescent="0.2">
      <c r="A22" s="64" t="s">
        <v>27</v>
      </c>
      <c r="B22" s="236">
        <f>IF(B23=" ",IF(WEEKDAY(TABLE!$A$13)=TABLE!$B$18, TABLE!$A$13," "),B23-1)</f>
        <v>4</v>
      </c>
      <c r="C22" s="45"/>
      <c r="D22" s="45" t="s">
        <v>17</v>
      </c>
      <c r="E22" s="45"/>
      <c r="F22" s="45"/>
      <c r="G22" s="131"/>
      <c r="H22" s="131"/>
      <c r="I22" s="61"/>
      <c r="J22" s="68"/>
      <c r="K22" s="66"/>
      <c r="L22" s="66"/>
      <c r="M22" s="66"/>
      <c r="N22" s="116">
        <f t="shared" si="1"/>
        <v>0</v>
      </c>
      <c r="O22" s="67"/>
    </row>
    <row r="23" spans="1:17" ht="14.25" x14ac:dyDescent="0.2">
      <c r="A23" s="64" t="s">
        <v>28</v>
      </c>
      <c r="B23" s="236">
        <f>IF(B24=" ",IF(WEEKDAY(TABLE!$A$13)=TABLE!$B$18, TABLE!$A$13," "),B24-1)</f>
        <v>5</v>
      </c>
      <c r="C23" s="45"/>
      <c r="D23" s="45"/>
      <c r="E23" s="45"/>
      <c r="F23" s="45"/>
      <c r="G23" s="131"/>
      <c r="H23" s="131"/>
      <c r="I23" s="61"/>
      <c r="J23" s="68"/>
      <c r="K23" s="66"/>
      <c r="L23" s="66"/>
      <c r="M23" s="66"/>
      <c r="N23" s="116">
        <f>ROUND(((M23-J23-(L23-K23))*24),2)</f>
        <v>0</v>
      </c>
      <c r="O23" s="67"/>
    </row>
    <row r="24" spans="1:17" ht="14.25" x14ac:dyDescent="0.2">
      <c r="A24" s="64" t="s">
        <v>29</v>
      </c>
      <c r="B24" s="236">
        <f>IF(B25=" ",IF(WEEKDAY(TABLE!$A$13)=TABLE!$B$18, TABLE!$A$13," "),B25-1)</f>
        <v>6</v>
      </c>
      <c r="C24" s="45"/>
      <c r="D24" s="45"/>
      <c r="E24" s="45"/>
      <c r="F24" s="45"/>
      <c r="G24" s="131"/>
      <c r="H24" s="131"/>
      <c r="I24" s="61"/>
      <c r="J24" s="68"/>
      <c r="K24" s="66"/>
      <c r="L24" s="66"/>
      <c r="M24" s="66"/>
      <c r="N24" s="116">
        <f t="shared" si="1"/>
        <v>0</v>
      </c>
      <c r="O24" s="67"/>
    </row>
    <row r="25" spans="1:17" ht="14.25" x14ac:dyDescent="0.2">
      <c r="A25" s="64" t="s">
        <v>30</v>
      </c>
      <c r="B25" s="236">
        <f>IF(B26=" ",IF(WEEKDAY(TABLE!$A$13)=TABLE!$B$18, TABLE!$A$13," "),B26-1)</f>
        <v>7</v>
      </c>
      <c r="C25" s="45"/>
      <c r="D25" s="45"/>
      <c r="E25" s="45"/>
      <c r="F25" s="45"/>
      <c r="G25" s="131"/>
      <c r="H25" s="131"/>
      <c r="I25" s="61"/>
      <c r="J25" s="68"/>
      <c r="K25" s="66"/>
      <c r="L25" s="66"/>
      <c r="M25" s="66"/>
      <c r="N25" s="116">
        <f t="shared" si="1"/>
        <v>0</v>
      </c>
      <c r="O25" s="67"/>
    </row>
    <row r="26" spans="1:17" thickBot="1" x14ac:dyDescent="0.25">
      <c r="A26" s="69" t="s">
        <v>31</v>
      </c>
      <c r="B26" s="237">
        <f>IF(B27=" ",IF(WEEKDAY(TABLE!$A$13)=TABLE!$B$18, TABLE!$A$13," "),B27-1)</f>
        <v>8</v>
      </c>
      <c r="C26" s="70"/>
      <c r="D26" s="70"/>
      <c r="E26" s="70"/>
      <c r="F26" s="70"/>
      <c r="G26" s="70"/>
      <c r="H26" s="70"/>
      <c r="I26" s="71"/>
      <c r="J26" s="72"/>
      <c r="K26" s="73"/>
      <c r="L26" s="73"/>
      <c r="M26" s="73"/>
      <c r="N26" s="117">
        <f t="shared" si="1"/>
        <v>0</v>
      </c>
      <c r="O26" s="67"/>
      <c r="Q26" s="182"/>
    </row>
    <row r="27" spans="1:17" thickBot="1" x14ac:dyDescent="0.25">
      <c r="A27" s="69" t="s">
        <v>32</v>
      </c>
      <c r="B27" s="237">
        <f>IF(B28=" ",IF(WEEKDAY(TABLE!$A$13)=TABLE!$B$18, TABLE!$A$13," "),B29-1)</f>
        <v>9</v>
      </c>
      <c r="C27" s="70"/>
      <c r="D27" s="70"/>
      <c r="E27" s="70"/>
      <c r="F27" s="70"/>
      <c r="G27" s="70"/>
      <c r="H27" s="70"/>
      <c r="I27" s="71"/>
      <c r="J27" s="72"/>
      <c r="K27" s="73"/>
      <c r="L27" s="73"/>
      <c r="M27" s="73"/>
      <c r="N27" s="117">
        <f t="shared" si="1"/>
        <v>0</v>
      </c>
      <c r="O27" s="174" t="s">
        <v>72</v>
      </c>
    </row>
    <row r="28" spans="1:17" thickBot="1" x14ac:dyDescent="0.25">
      <c r="A28" s="77"/>
      <c r="B28" s="78"/>
      <c r="C28" s="79"/>
      <c r="D28" s="79"/>
      <c r="E28" s="79"/>
      <c r="F28" s="79"/>
      <c r="G28" s="78"/>
      <c r="H28" s="78"/>
      <c r="I28" s="80"/>
      <c r="J28" s="81"/>
      <c r="K28" s="82"/>
      <c r="L28" s="82"/>
      <c r="M28" s="277" t="s">
        <v>136</v>
      </c>
      <c r="N28" s="118">
        <f>SUM(N21:N27)</f>
        <v>0</v>
      </c>
      <c r="O28" s="120">
        <f>J4</f>
        <v>0</v>
      </c>
    </row>
    <row r="29" spans="1:17" ht="14.25" x14ac:dyDescent="0.2">
      <c r="A29" s="64" t="s">
        <v>26</v>
      </c>
      <c r="B29" s="236">
        <f>IF(B30=" ",IF(WEEKDAY(TABLE!$A$13)=TABLE!$B$18, TABLE!$A$13," "),B30-1)</f>
        <v>10</v>
      </c>
      <c r="C29" s="45"/>
      <c r="D29" s="45"/>
      <c r="E29" s="45"/>
      <c r="F29" s="45"/>
      <c r="G29" s="131"/>
      <c r="H29" s="131"/>
      <c r="I29" s="61" t="s">
        <v>17</v>
      </c>
      <c r="J29" s="68"/>
      <c r="K29" s="66"/>
      <c r="L29" s="66"/>
      <c r="M29" s="66"/>
      <c r="N29" s="116">
        <f t="shared" si="1"/>
        <v>0</v>
      </c>
      <c r="O29" s="83"/>
    </row>
    <row r="30" spans="1:17" ht="14.25" x14ac:dyDescent="0.2">
      <c r="A30" s="64" t="s">
        <v>27</v>
      </c>
      <c r="B30" s="236">
        <f>IF(B31=" ",IF(WEEKDAY(TABLE!$A$13)=TABLE!$B$18, TABLE!$A$13," "),B31-1)</f>
        <v>11</v>
      </c>
      <c r="C30" s="45"/>
      <c r="D30" s="45"/>
      <c r="E30" s="45"/>
      <c r="F30" s="45"/>
      <c r="G30" s="131"/>
      <c r="H30" s="131"/>
      <c r="I30" s="61"/>
      <c r="J30" s="68"/>
      <c r="K30" s="66"/>
      <c r="L30" s="66"/>
      <c r="M30" s="66"/>
      <c r="N30" s="116">
        <f t="shared" si="1"/>
        <v>0</v>
      </c>
      <c r="O30" s="67"/>
    </row>
    <row r="31" spans="1:17" ht="14.25" x14ac:dyDescent="0.2">
      <c r="A31" s="64" t="s">
        <v>28</v>
      </c>
      <c r="B31" s="236">
        <f>IF(B32=" ",IF(WEEKDAY(TABLE!$A$13)=TABLE!$B$18, TABLE!$A$13," "),B32-1)</f>
        <v>12</v>
      </c>
      <c r="C31" s="45"/>
      <c r="D31" s="45"/>
      <c r="E31" s="45"/>
      <c r="F31" s="45"/>
      <c r="G31" s="131"/>
      <c r="H31" s="131"/>
      <c r="I31" s="61"/>
      <c r="J31" s="68"/>
      <c r="K31" s="66"/>
      <c r="L31" s="66"/>
      <c r="M31" s="66"/>
      <c r="N31" s="116">
        <f t="shared" si="1"/>
        <v>0</v>
      </c>
      <c r="O31" s="67"/>
    </row>
    <row r="32" spans="1:17" ht="14.25" x14ac:dyDescent="0.2">
      <c r="A32" s="64" t="s">
        <v>29</v>
      </c>
      <c r="B32" s="236">
        <f>IF(B33=" ",IF(WEEKDAY(TABLE!$A$13)=TABLE!$B$18, TABLE!$A$13," "),B33-1)</f>
        <v>13</v>
      </c>
      <c r="C32" s="45"/>
      <c r="D32" s="45"/>
      <c r="E32" s="45"/>
      <c r="F32" s="45"/>
      <c r="G32" s="131"/>
      <c r="H32" s="131"/>
      <c r="I32" s="61"/>
      <c r="J32" s="68"/>
      <c r="K32" s="66"/>
      <c r="L32" s="66"/>
      <c r="M32" s="66"/>
      <c r="N32" s="116">
        <f t="shared" si="1"/>
        <v>0</v>
      </c>
      <c r="O32" s="67"/>
    </row>
    <row r="33" spans="1:15" ht="14.25" x14ac:dyDescent="0.2">
      <c r="A33" s="64" t="s">
        <v>30</v>
      </c>
      <c r="B33" s="236">
        <f>IF(B34=" ",IF(WEEKDAY(TABLE!$A$13)=TABLE!$B$18, TABLE!$A$13," "),B34-1)</f>
        <v>14</v>
      </c>
      <c r="C33" s="45"/>
      <c r="D33" s="45"/>
      <c r="E33" s="45"/>
      <c r="F33" s="45"/>
      <c r="G33" s="131"/>
      <c r="H33" s="131"/>
      <c r="I33" s="61"/>
      <c r="J33" s="68"/>
      <c r="K33" s="66"/>
      <c r="L33" s="66"/>
      <c r="M33" s="66"/>
      <c r="N33" s="116">
        <f t="shared" si="1"/>
        <v>0</v>
      </c>
      <c r="O33" s="67"/>
    </row>
    <row r="34" spans="1:15" thickBot="1" x14ac:dyDescent="0.25">
      <c r="A34" s="69" t="s">
        <v>31</v>
      </c>
      <c r="B34" s="237">
        <f>IF(B35=" ",IF(WEEKDAY(TABLE!$A$13)=TABLE!$B$18, TABLE!$A$13," "),B35-1)</f>
        <v>15</v>
      </c>
      <c r="C34" s="70"/>
      <c r="D34" s="70"/>
      <c r="E34" s="70"/>
      <c r="F34" s="70"/>
      <c r="G34" s="70"/>
      <c r="H34" s="70"/>
      <c r="I34" s="71"/>
      <c r="J34" s="72"/>
      <c r="K34" s="73"/>
      <c r="L34" s="73"/>
      <c r="M34" s="73"/>
      <c r="N34" s="117">
        <f t="shared" si="1"/>
        <v>0</v>
      </c>
      <c r="O34" s="67"/>
    </row>
    <row r="35" spans="1:15" thickBot="1" x14ac:dyDescent="0.25">
      <c r="A35" s="69" t="s">
        <v>32</v>
      </c>
      <c r="B35" s="237">
        <f>IF(B36=" ",IF(WEEKDAY(TABLE!$A$13)=TABLE!$B$18, TABLE!$A$13," "),B37-1)</f>
        <v>16</v>
      </c>
      <c r="C35" s="70"/>
      <c r="D35" s="70"/>
      <c r="E35" s="70"/>
      <c r="F35" s="70"/>
      <c r="G35" s="70"/>
      <c r="H35" s="70"/>
      <c r="I35" s="71"/>
      <c r="J35" s="72"/>
      <c r="K35" s="73"/>
      <c r="L35" s="73"/>
      <c r="M35" s="73"/>
      <c r="N35" s="117">
        <f t="shared" si="1"/>
        <v>0</v>
      </c>
      <c r="O35" s="174" t="s">
        <v>72</v>
      </c>
    </row>
    <row r="36" spans="1:15" thickBot="1" x14ac:dyDescent="0.25">
      <c r="A36" s="77"/>
      <c r="B36" s="78"/>
      <c r="C36" s="79"/>
      <c r="D36" s="79"/>
      <c r="E36" s="79"/>
      <c r="F36" s="79"/>
      <c r="G36" s="78"/>
      <c r="H36" s="78"/>
      <c r="I36" s="80"/>
      <c r="J36" s="81"/>
      <c r="K36" s="82"/>
      <c r="L36" s="82"/>
      <c r="M36" s="277" t="s">
        <v>136</v>
      </c>
      <c r="N36" s="118">
        <f>SUM(N29:N35)</f>
        <v>0</v>
      </c>
      <c r="O36" s="120">
        <f>J4</f>
        <v>0</v>
      </c>
    </row>
    <row r="37" spans="1:15" ht="14.25" x14ac:dyDescent="0.2">
      <c r="A37" s="64" t="s">
        <v>26</v>
      </c>
      <c r="B37" s="236">
        <f>IF(B38=" ",IF(WEEKDAY(TABLE!$A$13)=TABLE!$B$18, TABLE!$A$13," "),B38-1)</f>
        <v>17</v>
      </c>
      <c r="C37" s="45"/>
      <c r="D37" s="45"/>
      <c r="E37" s="45"/>
      <c r="F37" s="45"/>
      <c r="G37" s="45"/>
      <c r="H37" s="45"/>
      <c r="I37" s="61"/>
      <c r="J37" s="68"/>
      <c r="K37" s="66"/>
      <c r="L37" s="66"/>
      <c r="M37" s="66"/>
      <c r="N37" s="116">
        <f t="shared" si="1"/>
        <v>0</v>
      </c>
      <c r="O37" s="83"/>
    </row>
    <row r="38" spans="1:15" ht="14.25" x14ac:dyDescent="0.2">
      <c r="A38" s="64" t="s">
        <v>27</v>
      </c>
      <c r="B38" s="236">
        <f>IF(B39=" ",IF(WEEKDAY(TABLE!$A$13)=TABLE!$B$18, TABLE!$A$13," "),B39-1)</f>
        <v>18</v>
      </c>
      <c r="C38" s="45"/>
      <c r="D38" s="45"/>
      <c r="E38" s="45"/>
      <c r="F38" s="45"/>
      <c r="G38" s="131"/>
      <c r="H38" s="131"/>
      <c r="I38" s="61"/>
      <c r="J38" s="68"/>
      <c r="K38" s="66"/>
      <c r="L38" s="66"/>
      <c r="M38" s="66"/>
      <c r="N38" s="116">
        <f t="shared" si="1"/>
        <v>0</v>
      </c>
      <c r="O38" s="67"/>
    </row>
    <row r="39" spans="1:15" ht="14.25" x14ac:dyDescent="0.2">
      <c r="A39" s="64" t="s">
        <v>28</v>
      </c>
      <c r="B39" s="236">
        <f>IF(B40=" ",IF(WEEKDAY(TABLE!$A$13)=TABLE!$B$18, TABLE!$A$13," "),B40-1)</f>
        <v>19</v>
      </c>
      <c r="C39" s="45"/>
      <c r="D39" s="45"/>
      <c r="E39" s="45"/>
      <c r="F39" s="45"/>
      <c r="G39" s="131"/>
      <c r="H39" s="131"/>
      <c r="I39" s="61"/>
      <c r="J39" s="68"/>
      <c r="K39" s="66"/>
      <c r="L39" s="66"/>
      <c r="M39" s="66"/>
      <c r="N39" s="116">
        <f t="shared" si="1"/>
        <v>0</v>
      </c>
      <c r="O39" s="67"/>
    </row>
    <row r="40" spans="1:15" ht="14.25" x14ac:dyDescent="0.2">
      <c r="A40" s="64" t="s">
        <v>29</v>
      </c>
      <c r="B40" s="236">
        <f>IF(B41=" ",IF(WEEKDAY(TABLE!$A$13)=TABLE!$B$18, TABLE!$A$13," "),B41-1)</f>
        <v>20</v>
      </c>
      <c r="C40" s="45"/>
      <c r="D40" s="45"/>
      <c r="E40" s="45"/>
      <c r="F40" s="45"/>
      <c r="G40" s="131"/>
      <c r="H40" s="131"/>
      <c r="I40" s="61"/>
      <c r="J40" s="68"/>
      <c r="K40" s="66"/>
      <c r="L40" s="66"/>
      <c r="M40" s="66"/>
      <c r="N40" s="116">
        <f t="shared" si="1"/>
        <v>0</v>
      </c>
      <c r="O40" s="67"/>
    </row>
    <row r="41" spans="1:15" ht="14.25" x14ac:dyDescent="0.2">
      <c r="A41" s="64" t="s">
        <v>30</v>
      </c>
      <c r="B41" s="236">
        <f>IF(B42=" ",IF(WEEKDAY(TABLE!$A$13)=TABLE!$B$18, TABLE!$A$13," "),B42-1)</f>
        <v>21</v>
      </c>
      <c r="C41" s="45"/>
      <c r="D41" s="45" t="s">
        <v>17</v>
      </c>
      <c r="E41" s="45"/>
      <c r="F41" s="45"/>
      <c r="G41" s="131"/>
      <c r="H41" s="131"/>
      <c r="I41" s="61"/>
      <c r="J41" s="68"/>
      <c r="K41" s="66"/>
      <c r="L41" s="66"/>
      <c r="M41" s="66"/>
      <c r="N41" s="116">
        <f>ROUND(((M41-J41-(L41-K41))*24),2)</f>
        <v>0</v>
      </c>
      <c r="O41" s="67"/>
    </row>
    <row r="42" spans="1:15" thickBot="1" x14ac:dyDescent="0.25">
      <c r="A42" s="69" t="s">
        <v>31</v>
      </c>
      <c r="B42" s="237">
        <f>IF(B43=" ",IF(WEEKDAY(TABLE!$A$13)=TABLE!$B$18, TABLE!$A$13," "),B43-1)</f>
        <v>22</v>
      </c>
      <c r="C42" s="70"/>
      <c r="D42" s="70"/>
      <c r="E42" s="70"/>
      <c r="F42" s="70"/>
      <c r="G42" s="70"/>
      <c r="H42" s="70"/>
      <c r="I42" s="71"/>
      <c r="J42" s="175"/>
      <c r="K42" s="75"/>
      <c r="L42" s="75"/>
      <c r="M42" s="75"/>
      <c r="N42" s="185">
        <f t="shared" si="1"/>
        <v>0</v>
      </c>
      <c r="O42" s="67"/>
    </row>
    <row r="43" spans="1:15" thickBot="1" x14ac:dyDescent="0.25">
      <c r="A43" s="69" t="s">
        <v>32</v>
      </c>
      <c r="B43" s="237">
        <f>IF(B44=" ",IF(WEEKDAY(TABLE!$A$13)=TABLE!$B$18, TABLE!$A$13," "),B45-1)</f>
        <v>23</v>
      </c>
      <c r="C43" s="70"/>
      <c r="D43" s="70"/>
      <c r="E43" s="70"/>
      <c r="F43" s="70"/>
      <c r="G43" s="70"/>
      <c r="H43" s="70"/>
      <c r="I43" s="71"/>
      <c r="J43" s="183"/>
      <c r="K43" s="184"/>
      <c r="L43" s="184"/>
      <c r="M43" s="184"/>
      <c r="N43" s="186">
        <f t="shared" si="1"/>
        <v>0</v>
      </c>
      <c r="O43" s="174"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f>IF(B46=" ",IF(WEEKDAY(TABLE!$A$13)=TABLE!$B$18, TABLE!$A$13," "),B46-1)</f>
        <v>24</v>
      </c>
      <c r="C45" s="65"/>
      <c r="D45" s="45"/>
      <c r="E45" s="45"/>
      <c r="F45" s="45"/>
      <c r="G45" s="131"/>
      <c r="H45" s="131"/>
      <c r="I45" s="61"/>
      <c r="J45" s="68"/>
      <c r="K45" s="66"/>
      <c r="L45" s="66"/>
      <c r="M45" s="66"/>
      <c r="N45" s="116">
        <f>ROUND(((M45-J45-(L45-K45))*24),2)</f>
        <v>0</v>
      </c>
      <c r="O45" s="83"/>
    </row>
    <row r="46" spans="1:15" ht="14.25" x14ac:dyDescent="0.2">
      <c r="A46" s="64" t="s">
        <v>27</v>
      </c>
      <c r="B46" s="258">
        <v>25</v>
      </c>
      <c r="C46" s="65"/>
      <c r="D46" s="45"/>
      <c r="E46" s="45"/>
      <c r="F46" s="45"/>
      <c r="G46" s="131"/>
      <c r="H46" s="131"/>
      <c r="I46" s="61"/>
      <c r="J46" s="68"/>
      <c r="K46" s="66"/>
      <c r="L46" s="66"/>
      <c r="M46" s="66"/>
      <c r="N46" s="116">
        <f>ROUND(((M46-J46-(L46-K46))*24),2)</f>
        <v>0</v>
      </c>
      <c r="O46" s="67"/>
    </row>
    <row r="47" spans="1:15" ht="14.25" x14ac:dyDescent="0.2">
      <c r="A47" s="64" t="s">
        <v>28</v>
      </c>
      <c r="B47" s="258">
        <v>26</v>
      </c>
      <c r="C47" s="65"/>
      <c r="D47" s="45"/>
      <c r="E47" s="45"/>
      <c r="F47" s="45"/>
      <c r="G47" s="131"/>
      <c r="H47" s="131"/>
      <c r="I47" s="61"/>
      <c r="J47" s="68"/>
      <c r="K47" s="66"/>
      <c r="L47" s="66"/>
      <c r="M47" s="66"/>
      <c r="N47" s="116">
        <f>ROUND(((M47-J47-(L47-K47))*24),2)</f>
        <v>0</v>
      </c>
      <c r="O47" s="67"/>
    </row>
    <row r="48" spans="1:15" ht="14.25" x14ac:dyDescent="0.2">
      <c r="A48" s="64" t="s">
        <v>29</v>
      </c>
      <c r="B48" s="258">
        <v>27</v>
      </c>
      <c r="C48" s="65"/>
      <c r="D48" s="45"/>
      <c r="E48" s="45"/>
      <c r="F48" s="45"/>
      <c r="G48" s="131"/>
      <c r="H48" s="131"/>
      <c r="I48" s="61"/>
      <c r="J48" s="68"/>
      <c r="K48" s="66"/>
      <c r="L48" s="66"/>
      <c r="M48" s="66"/>
      <c r="N48" s="116">
        <f>ROUND(((M48-J48-(L48-K48))*24),2)</f>
        <v>0</v>
      </c>
      <c r="O48" s="67"/>
    </row>
    <row r="49" spans="1:15" ht="14.25" x14ac:dyDescent="0.2">
      <c r="A49" s="64" t="s">
        <v>30</v>
      </c>
      <c r="B49" s="223">
        <f>IF(B50=" ",IF(WEEKDAY(TABLE!$A$13)=TABLE!$B$18, TABLE!$A$13," "),B50-1)</f>
        <v>28</v>
      </c>
      <c r="C49" s="45"/>
      <c r="D49" s="45"/>
      <c r="E49" s="45"/>
      <c r="F49" s="45"/>
      <c r="G49" s="131"/>
      <c r="H49" s="131"/>
      <c r="I49" s="61"/>
      <c r="J49" s="68"/>
      <c r="K49" s="66"/>
      <c r="L49" s="66"/>
      <c r="M49" s="66"/>
      <c r="N49" s="116">
        <f>ROUND(((M49-J49-(L49-K49))*24),2)</f>
        <v>0</v>
      </c>
      <c r="O49" s="67"/>
    </row>
    <row r="50" spans="1:15" thickBot="1" x14ac:dyDescent="0.25">
      <c r="A50" s="69" t="s">
        <v>31</v>
      </c>
      <c r="B50" s="222">
        <v>29</v>
      </c>
      <c r="C50" s="70"/>
      <c r="D50" s="70"/>
      <c r="E50" s="70"/>
      <c r="F50" s="70"/>
      <c r="G50" s="70"/>
      <c r="H50" s="70"/>
      <c r="I50" s="71"/>
      <c r="J50" s="72"/>
      <c r="K50" s="73"/>
      <c r="L50" s="73"/>
      <c r="M50" s="73"/>
      <c r="N50" s="185">
        <f t="shared" ref="N50:N51" si="2">ROUND(((M50-J50-(L50-K50))*24),2)</f>
        <v>0</v>
      </c>
      <c r="O50" s="84"/>
    </row>
    <row r="51" spans="1:15" thickBot="1" x14ac:dyDescent="0.25">
      <c r="A51" s="69" t="s">
        <v>32</v>
      </c>
      <c r="B51" s="222" t="str">
        <f>IF(WEEKDAY(TABLE!$A$13)=TABLE!$B$19,TABLE!$A$13," ")</f>
        <v xml:space="preserve"> </v>
      </c>
      <c r="C51" s="70"/>
      <c r="D51" s="70"/>
      <c r="E51" s="70"/>
      <c r="F51" s="70"/>
      <c r="G51" s="70"/>
      <c r="H51" s="70"/>
      <c r="I51" s="71"/>
      <c r="J51" s="72"/>
      <c r="K51" s="73"/>
      <c r="L51" s="73"/>
      <c r="M51" s="73"/>
      <c r="N51" s="185">
        <f t="shared" si="2"/>
        <v>0</v>
      </c>
      <c r="O51" s="174" t="s">
        <v>72</v>
      </c>
    </row>
    <row r="52" spans="1:15" thickBot="1" x14ac:dyDescent="0.25">
      <c r="A52" s="85"/>
      <c r="B52" s="86"/>
      <c r="C52" s="485" t="s">
        <v>33</v>
      </c>
      <c r="D52" s="486"/>
      <c r="E52" s="486"/>
      <c r="F52" s="487"/>
      <c r="G52" s="319"/>
      <c r="H52" s="319"/>
      <c r="I52" s="80"/>
      <c r="J52" s="81"/>
      <c r="K52" s="82"/>
      <c r="L52" s="82"/>
      <c r="M52" s="277" t="s">
        <v>136</v>
      </c>
      <c r="N52" s="118">
        <f>SUM(N45:N51)</f>
        <v>0</v>
      </c>
      <c r="O52" s="120">
        <f>J4</f>
        <v>0</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0" t="s">
        <v>18</v>
      </c>
      <c r="J54" s="491"/>
      <c r="K54" s="436"/>
      <c r="L54" s="436"/>
      <c r="M54" s="436"/>
      <c r="N54" s="436"/>
      <c r="O54" s="436"/>
    </row>
    <row r="55" spans="1:15" ht="14.25" x14ac:dyDescent="0.2">
      <c r="A55" s="441" t="s">
        <v>75</v>
      </c>
      <c r="B55" s="442"/>
      <c r="C55" s="219">
        <f>C53+C11+C54</f>
        <v>0</v>
      </c>
      <c r="D55" s="219">
        <f t="shared" ref="D55:I55" si="3">D53+D11</f>
        <v>0</v>
      </c>
      <c r="E55" s="219">
        <f t="shared" si="3"/>
        <v>0</v>
      </c>
      <c r="F55" s="219">
        <f t="shared" si="3"/>
        <v>0</v>
      </c>
      <c r="G55" s="285">
        <f t="shared" si="3"/>
        <v>0</v>
      </c>
      <c r="H55" s="285">
        <f t="shared" si="3"/>
        <v>0</v>
      </c>
      <c r="I55" s="219">
        <f t="shared" si="3"/>
        <v>0</v>
      </c>
      <c r="J55" s="491"/>
      <c r="K55" s="436"/>
      <c r="L55" s="436"/>
      <c r="M55" s="436"/>
      <c r="N55" s="436"/>
      <c r="O55" s="436"/>
    </row>
    <row r="56" spans="1:15" ht="14.25" x14ac:dyDescent="0.2">
      <c r="A56" s="441" t="s">
        <v>76</v>
      </c>
      <c r="B56" s="442"/>
      <c r="C56" s="224">
        <f t="shared" ref="C56:I56" si="4">SUM(C21:C49)</f>
        <v>0</v>
      </c>
      <c r="D56" s="224">
        <f t="shared" si="4"/>
        <v>0</v>
      </c>
      <c r="E56" s="224">
        <f t="shared" si="4"/>
        <v>0</v>
      </c>
      <c r="F56" s="224">
        <f t="shared" si="4"/>
        <v>0</v>
      </c>
      <c r="G56" s="224">
        <f t="shared" si="4"/>
        <v>0</v>
      </c>
      <c r="H56" s="224">
        <f t="shared" si="4"/>
        <v>0</v>
      </c>
      <c r="I56" s="224">
        <f t="shared" si="4"/>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5">G55-G56</f>
        <v>0</v>
      </c>
      <c r="H57" s="285">
        <f t="shared" si="5"/>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163</v>
      </c>
      <c r="B62" s="107"/>
      <c r="C62" s="108"/>
      <c r="D62" s="108"/>
      <c r="E62" s="108"/>
      <c r="F62" s="108"/>
      <c r="G62" s="108"/>
      <c r="H62" s="108"/>
      <c r="I62" s="110" t="s">
        <v>69</v>
      </c>
      <c r="J62" s="111"/>
      <c r="K62" s="111"/>
      <c r="L62" s="112"/>
      <c r="M62" s="111"/>
      <c r="N62" s="107"/>
      <c r="O62" s="113"/>
    </row>
  </sheetData>
  <mergeCells count="25">
    <mergeCell ref="K9:L9"/>
    <mergeCell ref="C52:F52"/>
    <mergeCell ref="A60:B60"/>
    <mergeCell ref="J53:O58"/>
    <mergeCell ref="J11:M11"/>
    <mergeCell ref="A53:B53"/>
    <mergeCell ref="A54:B54"/>
    <mergeCell ref="A55:B55"/>
    <mergeCell ref="A56:B56"/>
    <mergeCell ref="A57:B57"/>
    <mergeCell ref="A58:B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64"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1" width="8.85546875" style="30"/>
    <col min="2" max="2" width="8.85546875" style="30" customWidth="1"/>
    <col min="3" max="6" width="8.85546875" style="30"/>
    <col min="7" max="7" width="8" style="187" customWidth="1"/>
    <col min="8" max="8" width="8.28515625" style="187" bestFit="1" customWidth="1"/>
    <col min="9" max="14" width="8.85546875" style="30"/>
    <col min="15" max="15" width="13.85546875" style="30" customWidth="1"/>
    <col min="16" max="16384" width="8.85546875" style="30"/>
  </cols>
  <sheetData>
    <row r="1" spans="1:15" x14ac:dyDescent="0.25">
      <c r="A1" s="479" t="s">
        <v>3</v>
      </c>
      <c r="B1" s="480"/>
      <c r="C1" s="481"/>
      <c r="D1" s="447" t="s">
        <v>4</v>
      </c>
      <c r="E1" s="449"/>
      <c r="F1" s="449"/>
      <c r="G1" s="449"/>
      <c r="H1" s="449"/>
      <c r="I1" s="449"/>
      <c r="J1" s="449"/>
      <c r="K1" s="449"/>
      <c r="L1" s="449"/>
      <c r="M1" s="450"/>
      <c r="N1" s="463" t="s">
        <v>111</v>
      </c>
      <c r="O1" s="464"/>
    </row>
    <row r="2" spans="1:15" ht="15.75" thickBot="1" x14ac:dyDescent="0.3">
      <c r="A2" s="482" t="s">
        <v>5</v>
      </c>
      <c r="B2" s="483"/>
      <c r="C2" s="484"/>
      <c r="D2" s="451" t="s">
        <v>6</v>
      </c>
      <c r="E2" s="453"/>
      <c r="F2" s="453"/>
      <c r="G2" s="453"/>
      <c r="H2" s="453"/>
      <c r="I2" s="453"/>
      <c r="J2" s="453"/>
      <c r="K2" s="453"/>
      <c r="L2" s="453"/>
      <c r="M2" s="454"/>
      <c r="N2" s="465">
        <f>Feb!N2+1</f>
        <v>2</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3</v>
      </c>
      <c r="N4" s="259" t="s">
        <v>85</v>
      </c>
      <c r="O4" s="218">
        <f>Jan!O4</f>
        <v>2020</v>
      </c>
    </row>
    <row r="5" spans="1:15" ht="13.9" customHeight="1" x14ac:dyDescent="0.2">
      <c r="A5" s="31"/>
      <c r="B5" s="32"/>
      <c r="C5" s="399" t="s">
        <v>112</v>
      </c>
      <c r="D5" s="400"/>
      <c r="E5" s="401"/>
      <c r="F5" s="33"/>
      <c r="G5" s="317"/>
      <c r="H5" s="317"/>
      <c r="I5" s="34"/>
      <c r="J5" s="35"/>
      <c r="K5" s="36"/>
      <c r="L5" s="37"/>
      <c r="M5" s="38" t="s">
        <v>119</v>
      </c>
      <c r="N5" s="39"/>
      <c r="O5" s="158"/>
    </row>
    <row r="6" spans="1:15" ht="14.25" customHeight="1" x14ac:dyDescent="0.2">
      <c r="A6" s="455" t="s">
        <v>171</v>
      </c>
      <c r="B6" s="389"/>
      <c r="C6" s="389"/>
      <c r="D6" s="389"/>
      <c r="E6" s="389"/>
      <c r="F6" s="389"/>
      <c r="G6" s="389"/>
      <c r="H6" s="389"/>
      <c r="I6" s="390"/>
      <c r="J6" s="494" t="s">
        <v>98</v>
      </c>
      <c r="K6" s="457"/>
      <c r="L6" s="457"/>
      <c r="M6" s="457"/>
      <c r="N6" s="457"/>
      <c r="O6" s="457"/>
    </row>
    <row r="7" spans="1:15" ht="19.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61"/>
      <c r="K8" s="461"/>
      <c r="L8" s="461"/>
      <c r="M8" s="461"/>
      <c r="N8" s="461"/>
      <c r="O8" s="462"/>
    </row>
    <row r="9" spans="1:15" ht="14.25" x14ac:dyDescent="0.2">
      <c r="A9" s="122" t="s">
        <v>80</v>
      </c>
      <c r="B9" s="123"/>
      <c r="C9" s="260">
        <f>Feb!C57</f>
        <v>0</v>
      </c>
      <c r="D9" s="260">
        <f>Feb!D57</f>
        <v>0</v>
      </c>
      <c r="E9" s="260">
        <f>Feb!E57</f>
        <v>0</v>
      </c>
      <c r="F9" s="260">
        <f>Feb!F57</f>
        <v>0</v>
      </c>
      <c r="G9" s="260">
        <f>Feb!G57</f>
        <v>0</v>
      </c>
      <c r="H9" s="260">
        <f>Feb!H57</f>
        <v>0</v>
      </c>
      <c r="I9" s="261">
        <f>Feb!I57</f>
        <v>0</v>
      </c>
      <c r="J9" s="268" t="s">
        <v>13</v>
      </c>
      <c r="K9" s="424" t="s">
        <v>14</v>
      </c>
      <c r="L9" s="425"/>
      <c r="M9" s="47" t="s">
        <v>15</v>
      </c>
      <c r="N9" s="274" t="s">
        <v>16</v>
      </c>
      <c r="O9" s="48"/>
    </row>
    <row r="10" spans="1:15" ht="14.25" x14ac:dyDescent="0.2">
      <c r="A10" s="122" t="s">
        <v>82</v>
      </c>
      <c r="B10" s="123"/>
      <c r="C10" s="45">
        <v>0</v>
      </c>
      <c r="D10" s="45">
        <v>0</v>
      </c>
      <c r="E10" s="49" t="s">
        <v>18</v>
      </c>
      <c r="F10" s="260">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122</v>
      </c>
    </row>
    <row r="13" spans="1:15" ht="14.25" x14ac:dyDescent="0.2">
      <c r="A13" s="64" t="s">
        <v>26</v>
      </c>
      <c r="B13" s="223">
        <f t="shared" ref="B13:B17" si="0">IF(B14=" "," ",IF(DAY(B14)=1," ",B14-1))</f>
        <v>2</v>
      </c>
      <c r="C13" s="65"/>
      <c r="D13" s="65"/>
      <c r="E13" s="45"/>
      <c r="F13" s="45"/>
      <c r="G13" s="131"/>
      <c r="H13" s="131"/>
      <c r="I13" s="61"/>
      <c r="J13" s="68"/>
      <c r="K13" s="66"/>
      <c r="L13" s="66"/>
      <c r="M13" s="66"/>
      <c r="N13" s="116">
        <f>ROUND(((M13-J13-(L13-K13))*24),2)</f>
        <v>0</v>
      </c>
      <c r="O13" s="67"/>
    </row>
    <row r="14" spans="1:15" ht="14.25" x14ac:dyDescent="0.2">
      <c r="A14" s="64" t="s">
        <v>27</v>
      </c>
      <c r="B14" s="223">
        <f t="shared" si="0"/>
        <v>3</v>
      </c>
      <c r="C14" s="65"/>
      <c r="D14" s="65"/>
      <c r="E14" s="45"/>
      <c r="F14" s="45"/>
      <c r="G14" s="131"/>
      <c r="H14" s="131"/>
      <c r="I14" s="61"/>
      <c r="J14" s="68"/>
      <c r="K14" s="66"/>
      <c r="L14" s="66"/>
      <c r="M14" s="66"/>
      <c r="N14" s="116">
        <f t="shared" ref="N14:N43" si="1">ROUND(((M14-J14-(L14-K14))*24),2)</f>
        <v>0</v>
      </c>
      <c r="O14" s="67"/>
    </row>
    <row r="15" spans="1:15" ht="14.25" x14ac:dyDescent="0.2">
      <c r="A15" s="64" t="s">
        <v>28</v>
      </c>
      <c r="B15" s="223">
        <f t="shared" si="0"/>
        <v>4</v>
      </c>
      <c r="C15" s="65"/>
      <c r="D15" s="45"/>
      <c r="E15" s="45"/>
      <c r="F15" s="45"/>
      <c r="G15" s="45"/>
      <c r="H15" s="45"/>
      <c r="I15" s="61"/>
      <c r="J15" s="68"/>
      <c r="K15" s="66"/>
      <c r="L15" s="66"/>
      <c r="M15" s="66"/>
      <c r="N15" s="116">
        <f t="shared" si="1"/>
        <v>0</v>
      </c>
      <c r="O15" s="67"/>
    </row>
    <row r="16" spans="1:15" ht="14.25" x14ac:dyDescent="0.2">
      <c r="A16" s="64" t="s">
        <v>29</v>
      </c>
      <c r="B16" s="223">
        <f t="shared" si="0"/>
        <v>5</v>
      </c>
      <c r="C16" s="65"/>
      <c r="D16" s="45"/>
      <c r="E16" s="45"/>
      <c r="F16" s="45"/>
      <c r="G16" s="131"/>
      <c r="H16" s="131"/>
      <c r="I16" s="61"/>
      <c r="J16" s="68"/>
      <c r="K16" s="66"/>
      <c r="L16" s="66"/>
      <c r="M16" s="66"/>
      <c r="N16" s="116">
        <f t="shared" si="1"/>
        <v>0</v>
      </c>
      <c r="O16" s="67"/>
    </row>
    <row r="17" spans="1:15" ht="14.25" x14ac:dyDescent="0.2">
      <c r="A17" s="64" t="s">
        <v>30</v>
      </c>
      <c r="B17" s="223">
        <f t="shared" si="0"/>
        <v>6</v>
      </c>
      <c r="C17" s="45"/>
      <c r="D17" s="45"/>
      <c r="E17" s="45"/>
      <c r="F17" s="45"/>
      <c r="G17" s="131"/>
      <c r="H17" s="131"/>
      <c r="I17" s="61"/>
      <c r="J17" s="68"/>
      <c r="K17" s="66"/>
      <c r="L17" s="66"/>
      <c r="M17" s="66"/>
      <c r="N17" s="116">
        <f t="shared" si="1"/>
        <v>0</v>
      </c>
      <c r="O17" s="67"/>
    </row>
    <row r="18" spans="1:15" thickBot="1" x14ac:dyDescent="0.25">
      <c r="A18" s="69" t="s">
        <v>31</v>
      </c>
      <c r="B18" s="222">
        <f>IF(B19=" "," ",IF(DAY(B19)=1," ",B19-1))</f>
        <v>7</v>
      </c>
      <c r="C18" s="70"/>
      <c r="D18" s="70"/>
      <c r="E18" s="70"/>
      <c r="F18" s="70"/>
      <c r="G18" s="70"/>
      <c r="H18" s="70"/>
      <c r="I18" s="71"/>
      <c r="J18" s="72"/>
      <c r="K18" s="73"/>
      <c r="L18" s="73"/>
      <c r="M18" s="73"/>
      <c r="N18" s="117">
        <f t="shared" si="1"/>
        <v>0</v>
      </c>
      <c r="O18" s="67"/>
    </row>
    <row r="19" spans="1:15" thickBot="1" x14ac:dyDescent="0.25">
      <c r="A19" s="69" t="s">
        <v>32</v>
      </c>
      <c r="B19" s="222">
        <f>IF(B21=" "," ",IF(DAY(B21)=1," ",B21-1))</f>
        <v>8</v>
      </c>
      <c r="C19" s="70"/>
      <c r="D19" s="70"/>
      <c r="E19" s="70"/>
      <c r="F19" s="70"/>
      <c r="G19" s="70"/>
      <c r="H19" s="70"/>
      <c r="I19" s="71"/>
      <c r="J19" s="175"/>
      <c r="K19" s="75"/>
      <c r="L19" s="75"/>
      <c r="M19" s="75"/>
      <c r="N19" s="176">
        <f t="shared" si="1"/>
        <v>0</v>
      </c>
      <c r="O19" s="76" t="s">
        <v>72</v>
      </c>
    </row>
    <row r="20" spans="1:15" thickBot="1" x14ac:dyDescent="0.25">
      <c r="A20" s="77"/>
      <c r="B20" s="78"/>
      <c r="C20" s="79"/>
      <c r="D20" s="79"/>
      <c r="E20" s="79"/>
      <c r="F20" s="79"/>
      <c r="G20" s="79"/>
      <c r="H20" s="79"/>
      <c r="I20" s="80"/>
      <c r="J20" s="82"/>
      <c r="K20" s="82"/>
      <c r="L20" s="82"/>
      <c r="M20" s="277" t="s">
        <v>136</v>
      </c>
      <c r="N20" s="118">
        <f>SUM(N13:N19)</f>
        <v>0</v>
      </c>
      <c r="O20" s="120">
        <f>J4</f>
        <v>0</v>
      </c>
    </row>
    <row r="21" spans="1:15" ht="14.25" x14ac:dyDescent="0.2">
      <c r="A21" s="64" t="s">
        <v>26</v>
      </c>
      <c r="B21" s="223">
        <f t="shared" ref="B21:B26" si="2">B22-1</f>
        <v>9</v>
      </c>
      <c r="C21" s="45"/>
      <c r="D21" s="45"/>
      <c r="E21" s="45"/>
      <c r="F21" s="45"/>
      <c r="G21" s="131"/>
      <c r="H21" s="131"/>
      <c r="I21" s="61"/>
      <c r="J21" s="68"/>
      <c r="K21" s="66"/>
      <c r="L21" s="66"/>
      <c r="M21" s="66"/>
      <c r="N21" s="116">
        <f t="shared" si="1"/>
        <v>0</v>
      </c>
      <c r="O21" s="83"/>
    </row>
    <row r="22" spans="1:15" ht="14.25" x14ac:dyDescent="0.2">
      <c r="A22" s="64" t="s">
        <v>27</v>
      </c>
      <c r="B22" s="223">
        <f t="shared" si="2"/>
        <v>10</v>
      </c>
      <c r="C22" s="45"/>
      <c r="D22" s="45" t="s">
        <v>17</v>
      </c>
      <c r="E22" s="45"/>
      <c r="F22" s="45"/>
      <c r="G22" s="131"/>
      <c r="H22" s="131"/>
      <c r="I22" s="61"/>
      <c r="J22" s="68"/>
      <c r="K22" s="66"/>
      <c r="L22" s="66"/>
      <c r="M22" s="66"/>
      <c r="N22" s="116">
        <f t="shared" si="1"/>
        <v>0</v>
      </c>
      <c r="O22" s="67"/>
    </row>
    <row r="23" spans="1:15" ht="14.25" x14ac:dyDescent="0.2">
      <c r="A23" s="64" t="s">
        <v>28</v>
      </c>
      <c r="B23" s="223">
        <f t="shared" si="2"/>
        <v>11</v>
      </c>
      <c r="C23" s="45"/>
      <c r="D23" s="45"/>
      <c r="E23" s="45"/>
      <c r="F23" s="45"/>
      <c r="G23" s="131"/>
      <c r="H23" s="131"/>
      <c r="I23" s="61"/>
      <c r="J23" s="68"/>
      <c r="K23" s="66"/>
      <c r="L23" s="66"/>
      <c r="M23" s="66"/>
      <c r="N23" s="116">
        <f t="shared" si="1"/>
        <v>0</v>
      </c>
      <c r="O23" s="67"/>
    </row>
    <row r="24" spans="1:15" ht="14.25" x14ac:dyDescent="0.2">
      <c r="A24" s="64" t="s">
        <v>29</v>
      </c>
      <c r="B24" s="223">
        <f t="shared" si="2"/>
        <v>12</v>
      </c>
      <c r="C24" s="45"/>
      <c r="D24" s="45"/>
      <c r="E24" s="45"/>
      <c r="F24" s="45"/>
      <c r="G24" s="131"/>
      <c r="H24" s="131"/>
      <c r="I24" s="61"/>
      <c r="J24" s="68"/>
      <c r="K24" s="66"/>
      <c r="L24" s="66"/>
      <c r="M24" s="66"/>
      <c r="N24" s="116">
        <f t="shared" si="1"/>
        <v>0</v>
      </c>
      <c r="O24" s="67"/>
    </row>
    <row r="25" spans="1:15" ht="14.25" x14ac:dyDescent="0.2">
      <c r="A25" s="64" t="s">
        <v>30</v>
      </c>
      <c r="B25" s="223">
        <f t="shared" si="2"/>
        <v>13</v>
      </c>
      <c r="C25" s="45"/>
      <c r="D25" s="45"/>
      <c r="E25" s="45"/>
      <c r="F25" s="45"/>
      <c r="G25" s="131"/>
      <c r="H25" s="131"/>
      <c r="I25" s="61"/>
      <c r="J25" s="68"/>
      <c r="K25" s="66"/>
      <c r="L25" s="66"/>
      <c r="M25" s="66"/>
      <c r="N25" s="116">
        <f t="shared" si="1"/>
        <v>0</v>
      </c>
      <c r="O25" s="67"/>
    </row>
    <row r="26" spans="1:15" thickBot="1" x14ac:dyDescent="0.25">
      <c r="A26" s="69" t="s">
        <v>31</v>
      </c>
      <c r="B26" s="222">
        <f t="shared" si="2"/>
        <v>14</v>
      </c>
      <c r="C26" s="70"/>
      <c r="D26" s="70"/>
      <c r="E26" s="70"/>
      <c r="F26" s="70"/>
      <c r="G26" s="70"/>
      <c r="H26" s="70"/>
      <c r="I26" s="71"/>
      <c r="J26" s="72"/>
      <c r="K26" s="73"/>
      <c r="L26" s="73"/>
      <c r="M26" s="73"/>
      <c r="N26" s="117">
        <f t="shared" si="1"/>
        <v>0</v>
      </c>
      <c r="O26" s="67"/>
    </row>
    <row r="27" spans="1:15" thickBot="1" x14ac:dyDescent="0.25">
      <c r="A27" s="69" t="s">
        <v>32</v>
      </c>
      <c r="B27" s="222">
        <f>B29-1</f>
        <v>15</v>
      </c>
      <c r="C27" s="70"/>
      <c r="D27" s="70"/>
      <c r="E27" s="70"/>
      <c r="F27" s="70"/>
      <c r="G27" s="70"/>
      <c r="H27" s="70"/>
      <c r="I27" s="71"/>
      <c r="J27" s="175"/>
      <c r="K27" s="75"/>
      <c r="L27" s="75"/>
      <c r="M27" s="75"/>
      <c r="N27" s="176">
        <f t="shared" si="1"/>
        <v>0</v>
      </c>
      <c r="O27" s="76" t="s">
        <v>72</v>
      </c>
    </row>
    <row r="28" spans="1:15" thickBot="1" x14ac:dyDescent="0.25">
      <c r="A28" s="77"/>
      <c r="B28" s="78"/>
      <c r="C28" s="79"/>
      <c r="D28" s="79"/>
      <c r="E28" s="79"/>
      <c r="F28" s="79"/>
      <c r="G28" s="78"/>
      <c r="H28" s="78"/>
      <c r="I28" s="80"/>
      <c r="J28" s="81"/>
      <c r="K28" s="82"/>
      <c r="L28" s="82"/>
      <c r="M28" s="277" t="s">
        <v>136</v>
      </c>
      <c r="N28" s="118">
        <f>SUM(N21:N27)</f>
        <v>0</v>
      </c>
      <c r="O28" s="120">
        <f>J4</f>
        <v>0</v>
      </c>
    </row>
    <row r="29" spans="1:15" ht="14.25" x14ac:dyDescent="0.2">
      <c r="A29" s="64" t="s">
        <v>26</v>
      </c>
      <c r="B29" s="223">
        <f t="shared" ref="B29:B34" si="3">B30-1</f>
        <v>16</v>
      </c>
      <c r="C29" s="45"/>
      <c r="D29" s="45"/>
      <c r="E29" s="45"/>
      <c r="F29" s="45"/>
      <c r="G29" s="131"/>
      <c r="H29" s="131"/>
      <c r="I29" s="61" t="s">
        <v>17</v>
      </c>
      <c r="J29" s="68"/>
      <c r="K29" s="66"/>
      <c r="L29" s="66"/>
      <c r="M29" s="66"/>
      <c r="N29" s="116">
        <f t="shared" si="1"/>
        <v>0</v>
      </c>
      <c r="O29" s="83"/>
    </row>
    <row r="30" spans="1:15" ht="14.25" x14ac:dyDescent="0.2">
      <c r="A30" s="64" t="s">
        <v>27</v>
      </c>
      <c r="B30" s="223">
        <f t="shared" si="3"/>
        <v>17</v>
      </c>
      <c r="C30" s="45"/>
      <c r="D30" s="45"/>
      <c r="E30" s="45"/>
      <c r="F30" s="45"/>
      <c r="G30" s="131"/>
      <c r="H30" s="131"/>
      <c r="I30" s="61"/>
      <c r="J30" s="68"/>
      <c r="K30" s="66"/>
      <c r="L30" s="66"/>
      <c r="M30" s="66"/>
      <c r="N30" s="116">
        <f t="shared" si="1"/>
        <v>0</v>
      </c>
      <c r="O30" s="67"/>
    </row>
    <row r="31" spans="1:15" ht="14.25" x14ac:dyDescent="0.2">
      <c r="A31" s="64" t="s">
        <v>28</v>
      </c>
      <c r="B31" s="223">
        <f t="shared" si="3"/>
        <v>18</v>
      </c>
      <c r="C31" s="45"/>
      <c r="D31" s="45"/>
      <c r="E31" s="45"/>
      <c r="F31" s="45"/>
      <c r="G31" s="131"/>
      <c r="H31" s="131"/>
      <c r="I31" s="61"/>
      <c r="J31" s="68"/>
      <c r="K31" s="66"/>
      <c r="L31" s="66"/>
      <c r="M31" s="66"/>
      <c r="N31" s="116">
        <f t="shared" si="1"/>
        <v>0</v>
      </c>
      <c r="O31" s="67"/>
    </row>
    <row r="32" spans="1:15" ht="14.25" x14ac:dyDescent="0.2">
      <c r="A32" s="64" t="s">
        <v>29</v>
      </c>
      <c r="B32" s="223">
        <f t="shared" si="3"/>
        <v>19</v>
      </c>
      <c r="C32" s="45"/>
      <c r="D32" s="45"/>
      <c r="E32" s="45"/>
      <c r="F32" s="45"/>
      <c r="G32" s="131"/>
      <c r="H32" s="131"/>
      <c r="I32" s="61"/>
      <c r="J32" s="68"/>
      <c r="K32" s="66"/>
      <c r="L32" s="66"/>
      <c r="M32" s="66"/>
      <c r="N32" s="116">
        <f t="shared" si="1"/>
        <v>0</v>
      </c>
      <c r="O32" s="67"/>
    </row>
    <row r="33" spans="1:15" ht="14.25" x14ac:dyDescent="0.2">
      <c r="A33" s="64" t="s">
        <v>30</v>
      </c>
      <c r="B33" s="223">
        <f t="shared" si="3"/>
        <v>20</v>
      </c>
      <c r="C33" s="45"/>
      <c r="D33" s="45"/>
      <c r="E33" s="45"/>
      <c r="F33" s="45"/>
      <c r="G33" s="131"/>
      <c r="H33" s="131"/>
      <c r="I33" s="61"/>
      <c r="J33" s="68"/>
      <c r="K33" s="66"/>
      <c r="L33" s="66"/>
      <c r="M33" s="66"/>
      <c r="N33" s="116">
        <f t="shared" si="1"/>
        <v>0</v>
      </c>
      <c r="O33" s="67"/>
    </row>
    <row r="34" spans="1:15" thickBot="1" x14ac:dyDescent="0.25">
      <c r="A34" s="69" t="s">
        <v>31</v>
      </c>
      <c r="B34" s="222">
        <f t="shared" si="3"/>
        <v>21</v>
      </c>
      <c r="C34" s="70"/>
      <c r="D34" s="70"/>
      <c r="E34" s="70"/>
      <c r="F34" s="70"/>
      <c r="G34" s="70"/>
      <c r="H34" s="70"/>
      <c r="I34" s="71"/>
      <c r="J34" s="72"/>
      <c r="K34" s="73"/>
      <c r="L34" s="73"/>
      <c r="M34" s="73"/>
      <c r="N34" s="117">
        <f t="shared" si="1"/>
        <v>0</v>
      </c>
      <c r="O34" s="67"/>
    </row>
    <row r="35" spans="1:15" thickBot="1" x14ac:dyDescent="0.25">
      <c r="A35" s="69" t="s">
        <v>32</v>
      </c>
      <c r="B35" s="222">
        <f>B37-1</f>
        <v>22</v>
      </c>
      <c r="C35" s="70"/>
      <c r="D35" s="70"/>
      <c r="E35" s="70"/>
      <c r="F35" s="70"/>
      <c r="G35" s="70"/>
      <c r="H35" s="70"/>
      <c r="I35" s="71"/>
      <c r="J35" s="72"/>
      <c r="K35" s="73"/>
      <c r="L35" s="73"/>
      <c r="M35" s="73"/>
      <c r="N35" s="117">
        <f t="shared" si="1"/>
        <v>0</v>
      </c>
      <c r="O35" s="174" t="s">
        <v>72</v>
      </c>
    </row>
    <row r="36" spans="1:15" thickBot="1" x14ac:dyDescent="0.25">
      <c r="A36" s="77"/>
      <c r="B36" s="78"/>
      <c r="C36" s="79"/>
      <c r="D36" s="79"/>
      <c r="E36" s="79"/>
      <c r="F36" s="79"/>
      <c r="G36" s="78"/>
      <c r="H36" s="78"/>
      <c r="I36" s="80"/>
      <c r="J36" s="82"/>
      <c r="K36" s="82"/>
      <c r="L36" s="82"/>
      <c r="M36" s="277" t="s">
        <v>136</v>
      </c>
      <c r="N36" s="118">
        <f>SUM(N29:N35)</f>
        <v>0</v>
      </c>
      <c r="O36" s="120">
        <f>J4</f>
        <v>0</v>
      </c>
    </row>
    <row r="37" spans="1:15" ht="14.25" x14ac:dyDescent="0.2">
      <c r="A37" s="64" t="s">
        <v>26</v>
      </c>
      <c r="B37" s="223">
        <f t="shared" ref="B37:B42" si="4">B38-1</f>
        <v>23</v>
      </c>
      <c r="C37" s="45"/>
      <c r="D37" s="45"/>
      <c r="E37" s="45"/>
      <c r="F37" s="45"/>
      <c r="G37" s="45"/>
      <c r="H37" s="45"/>
      <c r="I37" s="61"/>
      <c r="J37" s="68"/>
      <c r="K37" s="66"/>
      <c r="L37" s="66"/>
      <c r="M37" s="66"/>
      <c r="N37" s="116">
        <f t="shared" si="1"/>
        <v>0</v>
      </c>
      <c r="O37" s="83"/>
    </row>
    <row r="38" spans="1:15" ht="14.25" x14ac:dyDescent="0.2">
      <c r="A38" s="64" t="s">
        <v>27</v>
      </c>
      <c r="B38" s="223">
        <f t="shared" si="4"/>
        <v>24</v>
      </c>
      <c r="C38" s="45"/>
      <c r="D38" s="45"/>
      <c r="E38" s="45"/>
      <c r="F38" s="45"/>
      <c r="G38" s="131"/>
      <c r="H38" s="131"/>
      <c r="I38" s="61"/>
      <c r="J38" s="68"/>
      <c r="K38" s="66"/>
      <c r="L38" s="66"/>
      <c r="M38" s="66"/>
      <c r="N38" s="116">
        <f t="shared" si="1"/>
        <v>0</v>
      </c>
      <c r="O38" s="67"/>
    </row>
    <row r="39" spans="1:15" ht="14.25" x14ac:dyDescent="0.2">
      <c r="A39" s="64" t="s">
        <v>28</v>
      </c>
      <c r="B39" s="223">
        <f t="shared" si="4"/>
        <v>25</v>
      </c>
      <c r="C39" s="45"/>
      <c r="D39" s="45"/>
      <c r="E39" s="45"/>
      <c r="F39" s="45"/>
      <c r="G39" s="131"/>
      <c r="H39" s="131"/>
      <c r="I39" s="61"/>
      <c r="J39" s="68"/>
      <c r="K39" s="66"/>
      <c r="L39" s="66"/>
      <c r="M39" s="66"/>
      <c r="N39" s="116">
        <f t="shared" si="1"/>
        <v>0</v>
      </c>
      <c r="O39" s="67"/>
    </row>
    <row r="40" spans="1:15" ht="14.25" x14ac:dyDescent="0.2">
      <c r="A40" s="64" t="s">
        <v>29</v>
      </c>
      <c r="B40" s="223">
        <f t="shared" si="4"/>
        <v>26</v>
      </c>
      <c r="C40" s="45"/>
      <c r="D40" s="45"/>
      <c r="E40" s="45"/>
      <c r="F40" s="45"/>
      <c r="G40" s="131"/>
      <c r="H40" s="131"/>
      <c r="I40" s="61"/>
      <c r="J40" s="68"/>
      <c r="K40" s="66"/>
      <c r="L40" s="66"/>
      <c r="M40" s="66"/>
      <c r="N40" s="116">
        <f t="shared" si="1"/>
        <v>0</v>
      </c>
      <c r="O40" s="67"/>
    </row>
    <row r="41" spans="1:15" ht="14.25" x14ac:dyDescent="0.2">
      <c r="A41" s="130" t="s">
        <v>30</v>
      </c>
      <c r="B41" s="221">
        <f t="shared" si="4"/>
        <v>27</v>
      </c>
      <c r="C41" s="131"/>
      <c r="D41" s="131" t="s">
        <v>17</v>
      </c>
      <c r="E41" s="131"/>
      <c r="F41" s="131"/>
      <c r="G41" s="131"/>
      <c r="H41" s="131"/>
      <c r="I41" s="132"/>
      <c r="J41" s="133"/>
      <c r="K41" s="134"/>
      <c r="L41" s="134"/>
      <c r="M41" s="134"/>
      <c r="N41" s="144">
        <f t="shared" si="1"/>
        <v>0</v>
      </c>
      <c r="O41" s="92"/>
    </row>
    <row r="42" spans="1:15" thickBot="1" x14ac:dyDescent="0.25">
      <c r="A42" s="69" t="s">
        <v>31</v>
      </c>
      <c r="B42" s="222">
        <f t="shared" si="4"/>
        <v>28</v>
      </c>
      <c r="C42" s="70"/>
      <c r="D42" s="70"/>
      <c r="E42" s="70"/>
      <c r="F42" s="70"/>
      <c r="G42" s="70"/>
      <c r="H42" s="70"/>
      <c r="I42" s="71"/>
      <c r="J42" s="72"/>
      <c r="K42" s="73"/>
      <c r="L42" s="73"/>
      <c r="M42" s="73"/>
      <c r="N42" s="117">
        <f t="shared" si="1"/>
        <v>0</v>
      </c>
      <c r="O42" s="67"/>
    </row>
    <row r="43" spans="1:15" thickBot="1" x14ac:dyDescent="0.25">
      <c r="A43" s="69" t="s">
        <v>32</v>
      </c>
      <c r="B43" s="222">
        <f>B45-1</f>
        <v>29</v>
      </c>
      <c r="C43" s="70"/>
      <c r="D43" s="70"/>
      <c r="E43" s="70"/>
      <c r="F43" s="70"/>
      <c r="G43" s="70"/>
      <c r="H43" s="70"/>
      <c r="I43" s="71"/>
      <c r="J43" s="72"/>
      <c r="K43" s="73"/>
      <c r="L43" s="73"/>
      <c r="M43" s="73"/>
      <c r="N43" s="117">
        <f t="shared" si="1"/>
        <v>0</v>
      </c>
      <c r="O43" s="174" t="s">
        <v>72</v>
      </c>
    </row>
    <row r="44" spans="1:15" thickBot="1" x14ac:dyDescent="0.25">
      <c r="A44" s="77"/>
      <c r="B44" s="78"/>
      <c r="C44" s="79"/>
      <c r="D44" s="79"/>
      <c r="E44" s="79"/>
      <c r="F44" s="79"/>
      <c r="G44" s="78"/>
      <c r="H44" s="78"/>
      <c r="I44" s="80"/>
      <c r="J44" s="81"/>
      <c r="K44" s="82"/>
      <c r="L44" s="82"/>
      <c r="M44" s="277" t="s">
        <v>136</v>
      </c>
      <c r="N44" s="118">
        <f>SUM(N37:N43)</f>
        <v>0</v>
      </c>
      <c r="O44" s="120">
        <f>J4</f>
        <v>0</v>
      </c>
    </row>
    <row r="45" spans="1:15" ht="14.25" x14ac:dyDescent="0.2">
      <c r="A45" s="64" t="s">
        <v>26</v>
      </c>
      <c r="B45" s="223">
        <f>IF(B46=" ",IF(WEEKDAY(TABLE!$A$14)=TABLE!$B$13,TABLE!$A$14," "),B46-1)</f>
        <v>30</v>
      </c>
      <c r="C45" s="65" t="s">
        <v>172</v>
      </c>
      <c r="D45" s="45"/>
      <c r="E45" s="45"/>
      <c r="F45" s="45"/>
      <c r="G45" s="131"/>
      <c r="H45" s="131"/>
      <c r="I45" s="61"/>
      <c r="J45" s="68" t="s">
        <v>174</v>
      </c>
      <c r="K45" s="66"/>
      <c r="L45" s="66"/>
      <c r="M45" s="66"/>
      <c r="N45" s="144"/>
      <c r="O45" s="83"/>
    </row>
    <row r="46" spans="1:15" ht="14.25" x14ac:dyDescent="0.2">
      <c r="A46" s="64" t="s">
        <v>27</v>
      </c>
      <c r="B46" s="223">
        <v>31</v>
      </c>
      <c r="C46" s="65" t="s">
        <v>173</v>
      </c>
      <c r="D46" s="45"/>
      <c r="E46" s="45"/>
      <c r="F46" s="45"/>
      <c r="G46" s="131"/>
      <c r="H46" s="131"/>
      <c r="I46" s="61"/>
      <c r="J46" s="68" t="s">
        <v>175</v>
      </c>
      <c r="K46" s="66"/>
      <c r="L46" s="66"/>
      <c r="M46" s="66"/>
      <c r="N46" s="144"/>
      <c r="O46" s="83"/>
    </row>
    <row r="47" spans="1:15" ht="14.25" x14ac:dyDescent="0.2">
      <c r="A47" s="64" t="s">
        <v>28</v>
      </c>
      <c r="B47" s="223"/>
      <c r="C47" s="65"/>
      <c r="D47" s="45"/>
      <c r="E47" s="45"/>
      <c r="F47" s="45"/>
      <c r="G47" s="131"/>
      <c r="H47" s="131"/>
      <c r="I47" s="61"/>
      <c r="J47" s="68" t="s">
        <v>121</v>
      </c>
      <c r="K47" s="66"/>
      <c r="L47" s="66"/>
      <c r="M47" s="66"/>
      <c r="N47" s="144"/>
      <c r="O47" s="83"/>
    </row>
    <row r="48" spans="1:15" ht="14.25" x14ac:dyDescent="0.2">
      <c r="A48" s="64" t="s">
        <v>29</v>
      </c>
      <c r="B48" s="223"/>
      <c r="C48" s="65"/>
      <c r="D48" s="45"/>
      <c r="E48" s="45"/>
      <c r="F48" s="45"/>
      <c r="G48" s="131"/>
      <c r="H48" s="131"/>
      <c r="I48" s="61"/>
      <c r="J48" s="68"/>
      <c r="K48" s="66"/>
      <c r="L48" s="66"/>
      <c r="M48" s="66"/>
      <c r="N48" s="144"/>
      <c r="O48" s="83"/>
    </row>
    <row r="49" spans="1:15" ht="14.25" x14ac:dyDescent="0.2">
      <c r="A49" s="130" t="s">
        <v>30</v>
      </c>
      <c r="B49" s="223"/>
      <c r="C49" s="314"/>
      <c r="D49" s="131"/>
      <c r="E49" s="131"/>
      <c r="F49" s="131"/>
      <c r="G49" s="131"/>
      <c r="H49" s="131"/>
      <c r="I49" s="132"/>
      <c r="J49" s="133"/>
      <c r="K49" s="134"/>
      <c r="L49" s="134"/>
      <c r="M49" s="134"/>
      <c r="N49" s="144"/>
      <c r="O49" s="83"/>
    </row>
    <row r="50" spans="1:15" thickBot="1" x14ac:dyDescent="0.25">
      <c r="A50" s="69" t="s">
        <v>31</v>
      </c>
      <c r="B50" s="222"/>
      <c r="C50" s="70"/>
      <c r="D50" s="70"/>
      <c r="E50" s="70"/>
      <c r="F50" s="70"/>
      <c r="G50" s="70"/>
      <c r="H50" s="70"/>
      <c r="I50" s="71"/>
      <c r="J50" s="72"/>
      <c r="K50" s="73"/>
      <c r="L50" s="73"/>
      <c r="M50" s="73"/>
      <c r="N50" s="117"/>
      <c r="O50" s="84"/>
    </row>
    <row r="51" spans="1:15" thickBot="1" x14ac:dyDescent="0.25">
      <c r="A51" s="69" t="s">
        <v>32</v>
      </c>
      <c r="B51" s="222"/>
      <c r="C51" s="70"/>
      <c r="D51" s="70"/>
      <c r="E51" s="70"/>
      <c r="F51" s="70"/>
      <c r="G51" s="70"/>
      <c r="H51" s="70"/>
      <c r="I51" s="71"/>
      <c r="J51" s="72"/>
      <c r="K51" s="73"/>
      <c r="L51" s="73"/>
      <c r="M51" s="73"/>
      <c r="N51" s="117"/>
      <c r="O51" s="174" t="s">
        <v>72</v>
      </c>
    </row>
    <row r="52" spans="1:15" thickBot="1" x14ac:dyDescent="0.25">
      <c r="A52" s="85"/>
      <c r="B52" s="86"/>
      <c r="C52" s="485" t="s">
        <v>33</v>
      </c>
      <c r="D52" s="486"/>
      <c r="E52" s="486"/>
      <c r="F52" s="487"/>
      <c r="G52" s="319"/>
      <c r="H52" s="319"/>
      <c r="I52" s="151"/>
      <c r="J52" s="81"/>
      <c r="K52" s="82"/>
      <c r="L52" s="82"/>
      <c r="M52" s="277" t="s">
        <v>136</v>
      </c>
      <c r="N52" s="263"/>
      <c r="O52" s="120"/>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1" t="s">
        <v>18</v>
      </c>
      <c r="J54" s="491"/>
      <c r="K54" s="436"/>
      <c r="L54" s="436"/>
      <c r="M54" s="436"/>
      <c r="N54" s="436"/>
      <c r="O54" s="436"/>
    </row>
    <row r="55" spans="1:15" ht="14.25" x14ac:dyDescent="0.2">
      <c r="A55" s="441" t="s">
        <v>75</v>
      </c>
      <c r="B55" s="442"/>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6">
        <f t="shared" ref="C56:I56" si="6">SUM(C13:C46)</f>
        <v>0</v>
      </c>
      <c r="D56" s="226">
        <f t="shared" si="6"/>
        <v>0</v>
      </c>
      <c r="E56" s="226">
        <f t="shared" si="6"/>
        <v>0</v>
      </c>
      <c r="F56" s="226">
        <f t="shared" si="6"/>
        <v>0</v>
      </c>
      <c r="G56" s="226">
        <f t="shared" si="6"/>
        <v>0</v>
      </c>
      <c r="H56" s="226">
        <f t="shared" si="6"/>
        <v>0</v>
      </c>
      <c r="I56" s="226">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67</v>
      </c>
      <c r="J61" s="111"/>
      <c r="K61" s="111"/>
      <c r="L61" s="112"/>
      <c r="M61" s="111"/>
      <c r="N61" s="107"/>
      <c r="O61" s="113"/>
    </row>
    <row r="62" spans="1:15" ht="14.25" x14ac:dyDescent="0.2">
      <c r="A62" s="67" t="s">
        <v>163</v>
      </c>
      <c r="B62" s="107"/>
      <c r="C62" s="108"/>
      <c r="D62" s="108"/>
      <c r="E62" s="108"/>
      <c r="F62" s="108"/>
      <c r="G62" s="108"/>
      <c r="H62" s="108"/>
      <c r="I62" s="110" t="s">
        <v>69</v>
      </c>
      <c r="J62" s="111"/>
      <c r="K62" s="111"/>
      <c r="L62" s="112"/>
      <c r="M62" s="111"/>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A6:I7"/>
    <mergeCell ref="J6:O8"/>
    <mergeCell ref="C5:E5"/>
    <mergeCell ref="N1:O1"/>
    <mergeCell ref="N2:O2"/>
    <mergeCell ref="A3:I3"/>
    <mergeCell ref="M3:N3"/>
    <mergeCell ref="A4:I4"/>
    <mergeCell ref="J4:L4"/>
    <mergeCell ref="J3:L3"/>
    <mergeCell ref="A1:C1"/>
    <mergeCell ref="A2:C2"/>
    <mergeCell ref="D1:M1"/>
    <mergeCell ref="D2:M2"/>
  </mergeCells>
  <pageMargins left="0.7" right="0.7" top="0.75" bottom="0.75" header="0.3" footer="0.3"/>
  <pageSetup scale="66"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activeCell="F54" sqref="F54:I54"/>
    </sheetView>
  </sheetViews>
  <sheetFormatPr defaultColWidth="8.85546875" defaultRowHeight="15" x14ac:dyDescent="0.25"/>
  <cols>
    <col min="1" max="1" width="8.85546875" style="30"/>
    <col min="2" max="2" width="9.85546875" style="30" bestFit="1" customWidth="1"/>
    <col min="3" max="6" width="8.85546875" style="30"/>
    <col min="7" max="7" width="8" style="187" customWidth="1"/>
    <col min="8" max="8" width="8.28515625" style="187" bestFit="1" customWidth="1"/>
    <col min="9" max="14" width="8.85546875" style="30"/>
    <col min="15" max="15" width="14.28515625" style="30" customWidth="1"/>
    <col min="16" max="16384" width="8.85546875" style="30"/>
  </cols>
  <sheetData>
    <row r="1" spans="1:15" ht="14.4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465">
        <f>Mar!N2+1</f>
        <v>3</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4</v>
      </c>
      <c r="N4" s="259" t="s">
        <v>86</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170</v>
      </c>
      <c r="B6" s="389"/>
      <c r="C6" s="389"/>
      <c r="D6" s="389"/>
      <c r="E6" s="389"/>
      <c r="F6" s="389"/>
      <c r="G6" s="389"/>
      <c r="H6" s="389"/>
      <c r="I6" s="390"/>
      <c r="J6" s="494" t="s">
        <v>98</v>
      </c>
      <c r="K6" s="457"/>
      <c r="L6" s="457"/>
      <c r="M6" s="457"/>
      <c r="N6" s="457"/>
      <c r="O6" s="458"/>
    </row>
    <row r="7" spans="1:15" ht="19.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61"/>
      <c r="K8" s="461"/>
      <c r="L8" s="461"/>
      <c r="M8" s="461"/>
      <c r="N8" s="461"/>
      <c r="O8" s="462"/>
    </row>
    <row r="9" spans="1:15" ht="14.25" x14ac:dyDescent="0.2">
      <c r="A9" s="122" t="s">
        <v>80</v>
      </c>
      <c r="B9" s="123"/>
      <c r="C9" s="260">
        <f>Mar!C57</f>
        <v>0</v>
      </c>
      <c r="D9" s="260">
        <f>Mar!D57</f>
        <v>0</v>
      </c>
      <c r="E9" s="260">
        <f>Mar!E57</f>
        <v>0</v>
      </c>
      <c r="F9" s="260">
        <f>Mar!F57</f>
        <v>0</v>
      </c>
      <c r="G9" s="260">
        <f>Mar!G57</f>
        <v>0</v>
      </c>
      <c r="H9" s="260">
        <f>Mar!H57</f>
        <v>0</v>
      </c>
      <c r="I9" s="261">
        <f>Mar!I57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6">
        <v>8</v>
      </c>
      <c r="O12" s="211" t="s">
        <v>122</v>
      </c>
    </row>
    <row r="13" spans="1:15" ht="14.25" x14ac:dyDescent="0.2">
      <c r="A13" s="64" t="s">
        <v>26</v>
      </c>
      <c r="B13" s="227" t="str">
        <f t="shared" ref="B13:B17" si="0">IF(B14=" "," ",IF(DAY(B14)=1," ",B14-1))</f>
        <v xml:space="preserve"> </v>
      </c>
      <c r="C13" s="65" t="s">
        <v>225</v>
      </c>
      <c r="D13" s="45"/>
      <c r="E13" s="45"/>
      <c r="F13" s="45"/>
      <c r="G13" s="131"/>
      <c r="H13" s="131"/>
      <c r="I13" s="61"/>
      <c r="J13" s="68"/>
      <c r="K13" s="66"/>
      <c r="L13" s="66"/>
      <c r="M13" s="66"/>
      <c r="N13" s="116"/>
      <c r="O13" s="140" t="s">
        <v>228</v>
      </c>
    </row>
    <row r="14" spans="1:15" ht="14.25" x14ac:dyDescent="0.2">
      <c r="A14" s="64" t="s">
        <v>27</v>
      </c>
      <c r="B14" s="221" t="str">
        <f t="shared" si="0"/>
        <v xml:space="preserve"> </v>
      </c>
      <c r="C14" s="65" t="s">
        <v>226</v>
      </c>
      <c r="D14" s="45"/>
      <c r="E14" s="45"/>
      <c r="F14" s="45"/>
      <c r="G14" s="131"/>
      <c r="H14" s="131"/>
      <c r="I14" s="61"/>
      <c r="J14" s="68"/>
      <c r="K14" s="66"/>
      <c r="L14" s="66"/>
      <c r="M14" s="66"/>
      <c r="N14" s="116">
        <f t="shared" ref="N14:N43" si="1">ROUND(((M14-J14-(L14-K14))*24),2)</f>
        <v>0</v>
      </c>
      <c r="O14" s="279" t="s">
        <v>227</v>
      </c>
    </row>
    <row r="15" spans="1:15" ht="14.25" x14ac:dyDescent="0.2">
      <c r="A15" s="64" t="s">
        <v>28</v>
      </c>
      <c r="B15" s="223">
        <f t="shared" si="0"/>
        <v>1</v>
      </c>
      <c r="C15" s="65"/>
      <c r="D15" s="45"/>
      <c r="E15" s="45"/>
      <c r="F15" s="45"/>
      <c r="G15" s="45"/>
      <c r="H15" s="45"/>
      <c r="I15" s="61"/>
      <c r="J15" s="68"/>
      <c r="K15" s="66"/>
      <c r="L15" s="66"/>
      <c r="M15" s="66"/>
      <c r="N15" s="116">
        <f t="shared" si="1"/>
        <v>0</v>
      </c>
      <c r="O15" s="321"/>
    </row>
    <row r="16" spans="1:15" ht="14.25" x14ac:dyDescent="0.2">
      <c r="A16" s="64" t="s">
        <v>29</v>
      </c>
      <c r="B16" s="223">
        <f t="shared" si="0"/>
        <v>2</v>
      </c>
      <c r="C16" s="65"/>
      <c r="D16" s="45"/>
      <c r="E16" s="45"/>
      <c r="F16" s="45"/>
      <c r="G16" s="131"/>
      <c r="H16" s="131"/>
      <c r="I16" s="61"/>
      <c r="J16" s="68"/>
      <c r="K16" s="66"/>
      <c r="L16" s="66"/>
      <c r="M16" s="66"/>
      <c r="N16" s="116">
        <f t="shared" si="1"/>
        <v>0</v>
      </c>
      <c r="O16" s="67"/>
    </row>
    <row r="17" spans="1:15" ht="14.25" x14ac:dyDescent="0.2">
      <c r="A17" s="64" t="s">
        <v>30</v>
      </c>
      <c r="B17" s="221">
        <f t="shared" si="0"/>
        <v>3</v>
      </c>
      <c r="C17" s="65"/>
      <c r="D17" s="131"/>
      <c r="E17" s="131"/>
      <c r="F17" s="131"/>
      <c r="G17" s="131"/>
      <c r="H17" s="131"/>
      <c r="I17" s="132"/>
      <c r="J17" s="133"/>
      <c r="K17" s="134"/>
      <c r="L17" s="134"/>
      <c r="M17" s="134"/>
      <c r="N17" s="116">
        <f t="shared" si="1"/>
        <v>0</v>
      </c>
      <c r="O17" s="67"/>
    </row>
    <row r="18" spans="1:15" thickBot="1" x14ac:dyDescent="0.25">
      <c r="A18" s="69" t="s">
        <v>31</v>
      </c>
      <c r="B18" s="222">
        <f>IF(B19=" "," ",IF(DAY(B19)=1," ",B19-1))</f>
        <v>4</v>
      </c>
      <c r="C18" s="70"/>
      <c r="D18" s="70"/>
      <c r="E18" s="70"/>
      <c r="F18" s="70"/>
      <c r="G18" s="70"/>
      <c r="H18" s="70"/>
      <c r="I18" s="71"/>
      <c r="J18" s="72"/>
      <c r="K18" s="73"/>
      <c r="L18" s="73"/>
      <c r="M18" s="73"/>
      <c r="N18" s="117">
        <f t="shared" si="1"/>
        <v>0</v>
      </c>
      <c r="O18" s="67"/>
    </row>
    <row r="19" spans="1:15" thickBot="1" x14ac:dyDescent="0.25">
      <c r="A19" s="69" t="s">
        <v>32</v>
      </c>
      <c r="B19" s="222">
        <f>IF(B21=" "," ",IF(DAY(B21)=1," ",B21-1))</f>
        <v>5</v>
      </c>
      <c r="C19" s="70"/>
      <c r="D19" s="70"/>
      <c r="E19" s="70"/>
      <c r="F19" s="70"/>
      <c r="G19" s="70"/>
      <c r="H19" s="70"/>
      <c r="I19" s="71"/>
      <c r="J19" s="74"/>
      <c r="K19" s="75"/>
      <c r="L19" s="75"/>
      <c r="M19" s="75"/>
      <c r="N19" s="117">
        <f t="shared" si="1"/>
        <v>0</v>
      </c>
      <c r="O19" s="76" t="s">
        <v>72</v>
      </c>
    </row>
    <row r="20" spans="1:15" thickBot="1" x14ac:dyDescent="0.25">
      <c r="A20" s="77"/>
      <c r="B20" s="78"/>
      <c r="C20" s="79"/>
      <c r="D20" s="79"/>
      <c r="E20" s="79"/>
      <c r="F20" s="79"/>
      <c r="G20" s="79"/>
      <c r="H20" s="79"/>
      <c r="I20" s="80"/>
      <c r="J20" s="82"/>
      <c r="K20" s="82"/>
      <c r="L20" s="82"/>
      <c r="M20" s="277" t="s">
        <v>136</v>
      </c>
      <c r="N20" s="118">
        <f>SUM(N13:N19)</f>
        <v>0</v>
      </c>
      <c r="O20" s="120">
        <f>J4</f>
        <v>0</v>
      </c>
    </row>
    <row r="21" spans="1:15" ht="14.25" x14ac:dyDescent="0.2">
      <c r="A21" s="64" t="s">
        <v>26</v>
      </c>
      <c r="B21" s="223">
        <f t="shared" ref="B21:B26" si="2">B22-1</f>
        <v>6</v>
      </c>
      <c r="C21" s="45"/>
      <c r="D21" s="45"/>
      <c r="E21" s="45"/>
      <c r="F21" s="45"/>
      <c r="G21" s="131"/>
      <c r="H21" s="131"/>
      <c r="I21" s="61"/>
      <c r="J21" s="68"/>
      <c r="K21" s="66"/>
      <c r="L21" s="66"/>
      <c r="M21" s="66"/>
      <c r="N21" s="116">
        <f t="shared" si="1"/>
        <v>0</v>
      </c>
      <c r="O21" s="83"/>
    </row>
    <row r="22" spans="1:15" ht="14.25" x14ac:dyDescent="0.2">
      <c r="A22" s="64" t="s">
        <v>27</v>
      </c>
      <c r="B22" s="223">
        <f t="shared" si="2"/>
        <v>7</v>
      </c>
      <c r="C22" s="45"/>
      <c r="D22" s="45" t="s">
        <v>17</v>
      </c>
      <c r="E22" s="45"/>
      <c r="F22" s="45"/>
      <c r="G22" s="131"/>
      <c r="H22" s="131"/>
      <c r="I22" s="61"/>
      <c r="J22" s="68"/>
      <c r="K22" s="66"/>
      <c r="L22" s="66"/>
      <c r="M22" s="66"/>
      <c r="N22" s="116">
        <f t="shared" si="1"/>
        <v>0</v>
      </c>
      <c r="O22" s="67"/>
    </row>
    <row r="23" spans="1:15" ht="14.25" x14ac:dyDescent="0.2">
      <c r="A23" s="64" t="s">
        <v>28</v>
      </c>
      <c r="B23" s="223">
        <f t="shared" si="2"/>
        <v>8</v>
      </c>
      <c r="C23" s="45"/>
      <c r="D23" s="45"/>
      <c r="E23" s="45"/>
      <c r="F23" s="45"/>
      <c r="G23" s="131"/>
      <c r="H23" s="131"/>
      <c r="I23" s="61"/>
      <c r="J23" s="68"/>
      <c r="K23" s="66"/>
      <c r="L23" s="66"/>
      <c r="M23" s="66"/>
      <c r="N23" s="116">
        <f t="shared" si="1"/>
        <v>0</v>
      </c>
      <c r="O23" s="67"/>
    </row>
    <row r="24" spans="1:15" ht="14.25" x14ac:dyDescent="0.2">
      <c r="A24" s="64" t="s">
        <v>29</v>
      </c>
      <c r="B24" s="223">
        <f t="shared" si="2"/>
        <v>9</v>
      </c>
      <c r="C24" s="45"/>
      <c r="D24" s="45"/>
      <c r="E24" s="45"/>
      <c r="F24" s="45"/>
      <c r="G24" s="131"/>
      <c r="H24" s="131"/>
      <c r="I24" s="61"/>
      <c r="J24" s="68"/>
      <c r="K24" s="66"/>
      <c r="L24" s="66"/>
      <c r="M24" s="66"/>
      <c r="N24" s="116">
        <f t="shared" si="1"/>
        <v>0</v>
      </c>
      <c r="O24" s="67"/>
    </row>
    <row r="25" spans="1:15" ht="14.25" x14ac:dyDescent="0.2">
      <c r="A25" s="124" t="s">
        <v>30</v>
      </c>
      <c r="B25" s="220">
        <f t="shared" si="2"/>
        <v>10</v>
      </c>
      <c r="C25" s="125"/>
      <c r="D25" s="125"/>
      <c r="E25" s="125"/>
      <c r="F25" s="125"/>
      <c r="G25" s="125"/>
      <c r="H25" s="125"/>
      <c r="I25" s="126" t="s">
        <v>50</v>
      </c>
      <c r="J25" s="127"/>
      <c r="K25" s="128"/>
      <c r="L25" s="128"/>
      <c r="M25" s="128"/>
      <c r="N25" s="143">
        <f t="shared" si="1"/>
        <v>0</v>
      </c>
      <c r="O25" s="129" t="s">
        <v>51</v>
      </c>
    </row>
    <row r="26" spans="1:15" thickBot="1" x14ac:dyDescent="0.25">
      <c r="A26" s="69" t="s">
        <v>31</v>
      </c>
      <c r="B26" s="222">
        <f t="shared" si="2"/>
        <v>11</v>
      </c>
      <c r="C26" s="70"/>
      <c r="D26" s="70"/>
      <c r="E26" s="70"/>
      <c r="F26" s="70"/>
      <c r="G26" s="70"/>
      <c r="H26" s="70"/>
      <c r="I26" s="71"/>
      <c r="J26" s="72"/>
      <c r="K26" s="73"/>
      <c r="L26" s="73"/>
      <c r="M26" s="73"/>
      <c r="N26" s="117">
        <f t="shared" si="1"/>
        <v>0</v>
      </c>
      <c r="O26" s="67"/>
    </row>
    <row r="27" spans="1:15" thickBot="1" x14ac:dyDescent="0.25">
      <c r="A27" s="69" t="s">
        <v>32</v>
      </c>
      <c r="B27" s="222">
        <f>B29-1</f>
        <v>12</v>
      </c>
      <c r="C27" s="70"/>
      <c r="D27" s="70"/>
      <c r="E27" s="70"/>
      <c r="F27" s="70"/>
      <c r="G27" s="70"/>
      <c r="H27" s="70"/>
      <c r="I27" s="71"/>
      <c r="J27" s="72"/>
      <c r="K27" s="73"/>
      <c r="L27" s="73"/>
      <c r="M27" s="73"/>
      <c r="N27" s="117">
        <f t="shared" si="1"/>
        <v>0</v>
      </c>
      <c r="O27" s="76" t="s">
        <v>72</v>
      </c>
    </row>
    <row r="28" spans="1:15" thickBot="1" x14ac:dyDescent="0.25">
      <c r="A28" s="77"/>
      <c r="B28" s="78"/>
      <c r="C28" s="79"/>
      <c r="D28" s="79"/>
      <c r="E28" s="79"/>
      <c r="F28" s="79"/>
      <c r="G28" s="78"/>
      <c r="H28" s="78"/>
      <c r="I28" s="80"/>
      <c r="J28" s="82"/>
      <c r="K28" s="82"/>
      <c r="L28" s="82"/>
      <c r="M28" s="277" t="s">
        <v>136</v>
      </c>
      <c r="N28" s="118">
        <f>SUM(N21:N27)</f>
        <v>0</v>
      </c>
      <c r="O28" s="120">
        <f>J4-D53</f>
        <v>0</v>
      </c>
    </row>
    <row r="29" spans="1:15" ht="14.25" x14ac:dyDescent="0.2">
      <c r="A29" s="64" t="s">
        <v>26</v>
      </c>
      <c r="B29" s="223">
        <f t="shared" ref="B29:B34" si="3">B30-1</f>
        <v>13</v>
      </c>
      <c r="C29" s="45"/>
      <c r="D29" s="45"/>
      <c r="E29" s="45"/>
      <c r="F29" s="45"/>
      <c r="G29" s="131"/>
      <c r="H29" s="131"/>
      <c r="I29" s="61" t="s">
        <v>17</v>
      </c>
      <c r="J29" s="68"/>
      <c r="K29" s="66"/>
      <c r="L29" s="66"/>
      <c r="M29" s="66"/>
      <c r="N29" s="116">
        <f t="shared" si="1"/>
        <v>0</v>
      </c>
      <c r="O29" s="83"/>
    </row>
    <row r="30" spans="1:15" ht="14.25" x14ac:dyDescent="0.2">
      <c r="A30" s="64" t="s">
        <v>27</v>
      </c>
      <c r="B30" s="223">
        <f t="shared" si="3"/>
        <v>14</v>
      </c>
      <c r="C30" s="45"/>
      <c r="D30" s="45"/>
      <c r="E30" s="45"/>
      <c r="F30" s="45"/>
      <c r="G30" s="131"/>
      <c r="H30" s="131"/>
      <c r="I30" s="61"/>
      <c r="J30" s="68"/>
      <c r="K30" s="66"/>
      <c r="L30" s="66"/>
      <c r="M30" s="66"/>
      <c r="N30" s="116">
        <f t="shared" si="1"/>
        <v>0</v>
      </c>
      <c r="O30" s="67"/>
    </row>
    <row r="31" spans="1:15" ht="14.25" x14ac:dyDescent="0.2">
      <c r="A31" s="64" t="s">
        <v>28</v>
      </c>
      <c r="B31" s="223">
        <f t="shared" si="3"/>
        <v>15</v>
      </c>
      <c r="C31" s="45"/>
      <c r="D31" s="45"/>
      <c r="E31" s="45"/>
      <c r="F31" s="45"/>
      <c r="G31" s="131"/>
      <c r="H31" s="131"/>
      <c r="I31" s="61"/>
      <c r="J31" s="68"/>
      <c r="K31" s="66"/>
      <c r="L31" s="66"/>
      <c r="M31" s="66"/>
      <c r="N31" s="116">
        <f t="shared" si="1"/>
        <v>0</v>
      </c>
      <c r="O31" s="67"/>
    </row>
    <row r="32" spans="1:15" ht="14.25" x14ac:dyDescent="0.2">
      <c r="A32" s="64" t="s">
        <v>29</v>
      </c>
      <c r="B32" s="223">
        <f t="shared" si="3"/>
        <v>16</v>
      </c>
      <c r="C32" s="45"/>
      <c r="D32" s="45"/>
      <c r="E32" s="45"/>
      <c r="F32" s="45"/>
      <c r="G32" s="131"/>
      <c r="H32" s="131"/>
      <c r="I32" s="61"/>
      <c r="J32" s="68"/>
      <c r="K32" s="66"/>
      <c r="L32" s="66"/>
      <c r="M32" s="66"/>
      <c r="N32" s="116">
        <f t="shared" si="1"/>
        <v>0</v>
      </c>
      <c r="O32" s="67"/>
    </row>
    <row r="33" spans="1:15" ht="14.25" x14ac:dyDescent="0.2">
      <c r="A33" s="64" t="s">
        <v>30</v>
      </c>
      <c r="B33" s="223">
        <f t="shared" si="3"/>
        <v>17</v>
      </c>
      <c r="C33" s="45"/>
      <c r="D33" s="45"/>
      <c r="E33" s="45"/>
      <c r="F33" s="45"/>
      <c r="G33" s="131"/>
      <c r="H33" s="131"/>
      <c r="I33" s="61" t="s">
        <v>17</v>
      </c>
      <c r="J33" s="68"/>
      <c r="K33" s="66"/>
      <c r="L33" s="66"/>
      <c r="M33" s="66"/>
      <c r="N33" s="116">
        <f t="shared" si="1"/>
        <v>0</v>
      </c>
      <c r="O33" s="67" t="s">
        <v>17</v>
      </c>
    </row>
    <row r="34" spans="1:15" thickBot="1" x14ac:dyDescent="0.25">
      <c r="A34" s="69" t="s">
        <v>31</v>
      </c>
      <c r="B34" s="222">
        <f t="shared" si="3"/>
        <v>18</v>
      </c>
      <c r="C34" s="70"/>
      <c r="D34" s="70"/>
      <c r="E34" s="70"/>
      <c r="F34" s="70"/>
      <c r="G34" s="70"/>
      <c r="H34" s="70"/>
      <c r="I34" s="71"/>
      <c r="J34" s="72"/>
      <c r="K34" s="73"/>
      <c r="L34" s="73"/>
      <c r="M34" s="73"/>
      <c r="N34" s="117">
        <f t="shared" si="1"/>
        <v>0</v>
      </c>
      <c r="O34" s="67"/>
    </row>
    <row r="35" spans="1:15" thickBot="1" x14ac:dyDescent="0.25">
      <c r="A35" s="69" t="s">
        <v>32</v>
      </c>
      <c r="B35" s="222">
        <f>B37-1</f>
        <v>19</v>
      </c>
      <c r="C35" s="70"/>
      <c r="D35" s="70"/>
      <c r="E35" s="70"/>
      <c r="F35" s="70"/>
      <c r="G35" s="70"/>
      <c r="H35" s="70"/>
      <c r="I35" s="71"/>
      <c r="J35" s="72"/>
      <c r="K35" s="73"/>
      <c r="L35" s="73"/>
      <c r="M35" s="73"/>
      <c r="N35" s="117">
        <f t="shared" si="1"/>
        <v>0</v>
      </c>
      <c r="O35" s="76" t="s">
        <v>72</v>
      </c>
    </row>
    <row r="36" spans="1:15" thickBot="1" x14ac:dyDescent="0.25">
      <c r="A36" s="77"/>
      <c r="B36" s="78"/>
      <c r="C36" s="79"/>
      <c r="D36" s="79"/>
      <c r="E36" s="79"/>
      <c r="F36" s="79"/>
      <c r="G36" s="78"/>
      <c r="H36" s="78"/>
      <c r="I36" s="80"/>
      <c r="J36" s="82"/>
      <c r="K36" s="82"/>
      <c r="L36" s="82"/>
      <c r="M36" s="277" t="s">
        <v>136</v>
      </c>
      <c r="N36" s="118">
        <f>SUM(N29:N35)</f>
        <v>0</v>
      </c>
      <c r="O36" s="120">
        <f>J4</f>
        <v>0</v>
      </c>
    </row>
    <row r="37" spans="1:15" ht="14.25" x14ac:dyDescent="0.2">
      <c r="A37" s="64" t="s">
        <v>26</v>
      </c>
      <c r="B37" s="223">
        <f t="shared" ref="B37:B42" si="4">B38-1</f>
        <v>20</v>
      </c>
      <c r="C37" s="45"/>
      <c r="D37" s="45"/>
      <c r="E37" s="45"/>
      <c r="F37" s="45"/>
      <c r="G37" s="45"/>
      <c r="H37" s="45"/>
      <c r="I37" s="61"/>
      <c r="J37" s="68"/>
      <c r="K37" s="66"/>
      <c r="L37" s="66"/>
      <c r="M37" s="66"/>
      <c r="N37" s="116">
        <f t="shared" si="1"/>
        <v>0</v>
      </c>
      <c r="O37" s="83"/>
    </row>
    <row r="38" spans="1:15" ht="14.25" x14ac:dyDescent="0.2">
      <c r="A38" s="64" t="s">
        <v>27</v>
      </c>
      <c r="B38" s="223">
        <f t="shared" si="4"/>
        <v>21</v>
      </c>
      <c r="C38" s="45"/>
      <c r="D38" s="45"/>
      <c r="E38" s="45"/>
      <c r="F38" s="45"/>
      <c r="G38" s="131"/>
      <c r="H38" s="131"/>
      <c r="I38" s="61"/>
      <c r="J38" s="68"/>
      <c r="K38" s="66"/>
      <c r="L38" s="66"/>
      <c r="M38" s="66"/>
      <c r="N38" s="116">
        <f t="shared" si="1"/>
        <v>0</v>
      </c>
      <c r="O38" s="67"/>
    </row>
    <row r="39" spans="1:15" ht="14.25" x14ac:dyDescent="0.2">
      <c r="A39" s="64" t="s">
        <v>28</v>
      </c>
      <c r="B39" s="223">
        <f t="shared" si="4"/>
        <v>22</v>
      </c>
      <c r="C39" s="45"/>
      <c r="D39" s="45"/>
      <c r="E39" s="45"/>
      <c r="F39" s="45"/>
      <c r="G39" s="131"/>
      <c r="H39" s="131"/>
      <c r="I39" s="61"/>
      <c r="J39" s="68"/>
      <c r="K39" s="66"/>
      <c r="L39" s="66"/>
      <c r="M39" s="66"/>
      <c r="N39" s="116">
        <f t="shared" si="1"/>
        <v>0</v>
      </c>
      <c r="O39" s="67"/>
    </row>
    <row r="40" spans="1:15" ht="14.25" x14ac:dyDescent="0.2">
      <c r="A40" s="64" t="s">
        <v>29</v>
      </c>
      <c r="B40" s="223">
        <f t="shared" si="4"/>
        <v>23</v>
      </c>
      <c r="C40" s="45"/>
      <c r="D40" s="45"/>
      <c r="E40" s="45"/>
      <c r="F40" s="45"/>
      <c r="G40" s="131"/>
      <c r="H40" s="131"/>
      <c r="I40" s="61"/>
      <c r="J40" s="68"/>
      <c r="K40" s="66"/>
      <c r="L40" s="66"/>
      <c r="M40" s="66"/>
      <c r="N40" s="116">
        <f t="shared" si="1"/>
        <v>0</v>
      </c>
      <c r="O40" s="67"/>
    </row>
    <row r="41" spans="1:15" ht="14.25" x14ac:dyDescent="0.2">
      <c r="A41" s="64" t="s">
        <v>30</v>
      </c>
      <c r="B41" s="223">
        <f t="shared" si="4"/>
        <v>24</v>
      </c>
      <c r="C41" s="45"/>
      <c r="D41" s="45" t="s">
        <v>17</v>
      </c>
      <c r="E41" s="45"/>
      <c r="F41" s="45"/>
      <c r="G41" s="131"/>
      <c r="H41" s="131"/>
      <c r="I41" s="61"/>
      <c r="J41" s="68"/>
      <c r="K41" s="66"/>
      <c r="L41" s="66"/>
      <c r="M41" s="66"/>
      <c r="N41" s="116">
        <f t="shared" si="1"/>
        <v>0</v>
      </c>
      <c r="O41" s="67"/>
    </row>
    <row r="42" spans="1:15" thickBot="1" x14ac:dyDescent="0.25">
      <c r="A42" s="69" t="s">
        <v>31</v>
      </c>
      <c r="B42" s="222">
        <f t="shared" si="4"/>
        <v>25</v>
      </c>
      <c r="C42" s="70"/>
      <c r="D42" s="70"/>
      <c r="E42" s="70"/>
      <c r="F42" s="70"/>
      <c r="G42" s="70"/>
      <c r="H42" s="70"/>
      <c r="I42" s="71"/>
      <c r="J42" s="72"/>
      <c r="K42" s="73"/>
      <c r="L42" s="73"/>
      <c r="M42" s="73"/>
      <c r="N42" s="117">
        <f t="shared" si="1"/>
        <v>0</v>
      </c>
      <c r="O42" s="67"/>
    </row>
    <row r="43" spans="1:15" thickBot="1" x14ac:dyDescent="0.25">
      <c r="A43" s="69" t="s">
        <v>32</v>
      </c>
      <c r="B43" s="222">
        <f>B45-1</f>
        <v>26</v>
      </c>
      <c r="C43" s="70"/>
      <c r="D43" s="70"/>
      <c r="E43" s="70"/>
      <c r="F43" s="70"/>
      <c r="G43" s="70"/>
      <c r="H43" s="70"/>
      <c r="I43" s="71"/>
      <c r="J43" s="72"/>
      <c r="K43" s="73"/>
      <c r="L43" s="73"/>
      <c r="M43" s="73"/>
      <c r="N43" s="117">
        <f t="shared" si="1"/>
        <v>0</v>
      </c>
      <c r="O43" s="76" t="s">
        <v>72</v>
      </c>
    </row>
    <row r="44" spans="1:15" thickBot="1" x14ac:dyDescent="0.25">
      <c r="A44" s="77"/>
      <c r="B44" s="78"/>
      <c r="C44" s="79"/>
      <c r="D44" s="79"/>
      <c r="E44" s="79"/>
      <c r="F44" s="79"/>
      <c r="G44" s="78"/>
      <c r="H44" s="78"/>
      <c r="I44" s="80"/>
      <c r="J44" s="82"/>
      <c r="K44" s="82"/>
      <c r="L44" s="82"/>
      <c r="M44" s="277" t="s">
        <v>136</v>
      </c>
      <c r="N44" s="118">
        <f>SUM(N37:N43)</f>
        <v>0</v>
      </c>
      <c r="O44" s="120">
        <f>J4</f>
        <v>0</v>
      </c>
    </row>
    <row r="45" spans="1:15" ht="14.25" x14ac:dyDescent="0.2">
      <c r="A45" s="64" t="s">
        <v>26</v>
      </c>
      <c r="B45" s="223">
        <v>27</v>
      </c>
      <c r="C45" s="65" t="s">
        <v>189</v>
      </c>
      <c r="D45" s="45"/>
      <c r="E45" s="45"/>
      <c r="F45" s="45"/>
      <c r="G45" s="131"/>
      <c r="H45" s="131"/>
      <c r="I45" s="61"/>
      <c r="J45" s="68" t="s">
        <v>191</v>
      </c>
      <c r="K45" s="66"/>
      <c r="L45" s="66"/>
      <c r="M45" s="66"/>
      <c r="N45" s="116"/>
      <c r="O45" s="83"/>
    </row>
    <row r="46" spans="1:15" ht="14.25" x14ac:dyDescent="0.2">
      <c r="A46" s="64" t="s">
        <v>27</v>
      </c>
      <c r="B46" s="223">
        <f>IF(B47=" ",IF(WEEKDAY(TABLE!$A$15)=TABLE!$B$14,TABLE!$A$15," "),B47-1)</f>
        <v>28</v>
      </c>
      <c r="C46" s="65" t="s">
        <v>188</v>
      </c>
      <c r="D46" s="45"/>
      <c r="E46" s="45"/>
      <c r="F46" s="45"/>
      <c r="G46" s="131"/>
      <c r="H46" s="131"/>
      <c r="I46" s="61"/>
      <c r="J46" s="68" t="s">
        <v>190</v>
      </c>
      <c r="K46" s="66"/>
      <c r="L46" s="66"/>
      <c r="M46" s="66"/>
      <c r="N46" s="116"/>
      <c r="O46" s="67"/>
    </row>
    <row r="47" spans="1:15" ht="14.25" x14ac:dyDescent="0.2">
      <c r="A47" s="64" t="s">
        <v>28</v>
      </c>
      <c r="B47" s="223">
        <f>IF(B48=" ",IF(WEEKDAY(TABLE!$A$15)=TABLE!$B$15,TABLE!$A$15," "),B48-1)</f>
        <v>29</v>
      </c>
      <c r="C47" s="65" t="s">
        <v>150</v>
      </c>
      <c r="D47" s="45"/>
      <c r="E47" s="45"/>
      <c r="F47" s="45"/>
      <c r="G47" s="131"/>
      <c r="H47" s="131"/>
      <c r="I47" s="61"/>
      <c r="J47" s="68" t="s">
        <v>151</v>
      </c>
      <c r="K47" s="66"/>
      <c r="L47" s="66"/>
      <c r="M47" s="66"/>
      <c r="N47" s="116"/>
      <c r="O47" s="67"/>
    </row>
    <row r="48" spans="1:15" ht="14.25" x14ac:dyDescent="0.2">
      <c r="A48" s="64" t="s">
        <v>29</v>
      </c>
      <c r="B48" s="223">
        <v>30</v>
      </c>
      <c r="C48" s="65" t="s">
        <v>142</v>
      </c>
      <c r="D48" s="45"/>
      <c r="E48" s="45"/>
      <c r="F48" s="45"/>
      <c r="G48" s="131"/>
      <c r="H48" s="131"/>
      <c r="I48" s="61"/>
      <c r="J48" s="68" t="s">
        <v>143</v>
      </c>
      <c r="K48" s="66"/>
      <c r="L48" s="66"/>
      <c r="M48" s="66"/>
      <c r="N48" s="116"/>
      <c r="O48" s="67"/>
    </row>
    <row r="49" spans="1:15" ht="14.25" x14ac:dyDescent="0.2">
      <c r="A49" s="64" t="s">
        <v>30</v>
      </c>
      <c r="B49" s="223" t="str">
        <f>IF(B50=" ",IF(WEEKDAY(TABLE!$A$15)=TABLE!$B$17,TABLE!$A$15," "),B50-1)</f>
        <v xml:space="preserve"> </v>
      </c>
      <c r="C49" s="45"/>
      <c r="D49" s="45"/>
      <c r="E49" s="45"/>
      <c r="F49" s="45"/>
      <c r="G49" s="131"/>
      <c r="H49" s="131"/>
      <c r="I49" s="61"/>
      <c r="J49" s="68" t="s">
        <v>121</v>
      </c>
      <c r="K49" s="66"/>
      <c r="L49" s="66"/>
      <c r="M49" s="66"/>
      <c r="N49" s="116"/>
      <c r="O49" s="67"/>
    </row>
    <row r="50" spans="1:15" thickBot="1" x14ac:dyDescent="0.25">
      <c r="A50" s="69" t="s">
        <v>31</v>
      </c>
      <c r="B50" s="222" t="str">
        <f>IF(B51=" ",IF(WEEKDAY(TABLE!$A$15)=TABLE!$B$18,TABLE!$A$15," "),B51-1)</f>
        <v xml:space="preserve"> </v>
      </c>
      <c r="C50" s="70"/>
      <c r="D50" s="70"/>
      <c r="E50" s="70"/>
      <c r="F50" s="70"/>
      <c r="G50" s="70"/>
      <c r="H50" s="70"/>
      <c r="I50" s="71"/>
      <c r="J50" s="72"/>
      <c r="K50" s="73"/>
      <c r="L50" s="73"/>
      <c r="M50" s="73"/>
      <c r="N50" s="117"/>
      <c r="O50" s="84"/>
    </row>
    <row r="51" spans="1:15" thickBot="1" x14ac:dyDescent="0.25">
      <c r="A51" s="69" t="s">
        <v>32</v>
      </c>
      <c r="B51" s="222" t="str">
        <f>IF(WEEKDAY(TABLE!$A$15)=TABLE!$B$19,TABLE!$A$15," ")</f>
        <v xml:space="preserve"> </v>
      </c>
      <c r="C51" s="70"/>
      <c r="D51" s="70"/>
      <c r="E51" s="70"/>
      <c r="F51" s="70"/>
      <c r="G51" s="70"/>
      <c r="H51" s="70"/>
      <c r="I51" s="71"/>
      <c r="J51" s="72"/>
      <c r="K51" s="73"/>
      <c r="L51" s="73"/>
      <c r="M51" s="73"/>
      <c r="N51" s="217"/>
      <c r="O51" s="76" t="s">
        <v>72</v>
      </c>
    </row>
    <row r="52" spans="1:15" thickBot="1" x14ac:dyDescent="0.25">
      <c r="A52" s="85"/>
      <c r="B52" s="86"/>
      <c r="C52" s="485" t="s">
        <v>33</v>
      </c>
      <c r="D52" s="486"/>
      <c r="E52" s="486"/>
      <c r="F52" s="487"/>
      <c r="G52" s="319"/>
      <c r="H52" s="319"/>
      <c r="I52" s="136"/>
      <c r="J52" s="81"/>
      <c r="K52" s="82"/>
      <c r="L52" s="82"/>
      <c r="M52" s="277" t="s">
        <v>136</v>
      </c>
      <c r="N52" s="118"/>
      <c r="O52" s="120"/>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1" t="s">
        <v>18</v>
      </c>
      <c r="J54" s="491"/>
      <c r="K54" s="436"/>
      <c r="L54" s="436"/>
      <c r="M54" s="436"/>
      <c r="N54" s="436"/>
      <c r="O54" s="436"/>
    </row>
    <row r="55" spans="1:15" ht="14.25" x14ac:dyDescent="0.2">
      <c r="A55" s="445" t="s">
        <v>75</v>
      </c>
      <c r="B55" s="446"/>
      <c r="C55" s="219">
        <f>C53+C11+C54</f>
        <v>0</v>
      </c>
      <c r="D55" s="219">
        <f t="shared" ref="D55:I55" si="5">D53+D11</f>
        <v>0</v>
      </c>
      <c r="E55" s="219">
        <f t="shared" si="5"/>
        <v>0</v>
      </c>
      <c r="F55" s="219">
        <f t="shared" si="5"/>
        <v>0</v>
      </c>
      <c r="G55" s="285">
        <f t="shared" si="5"/>
        <v>0</v>
      </c>
      <c r="H55" s="285">
        <f t="shared" si="5"/>
        <v>0</v>
      </c>
      <c r="I55" s="219">
        <f t="shared" si="5"/>
        <v>0</v>
      </c>
      <c r="J55" s="491"/>
      <c r="K55" s="436"/>
      <c r="L55" s="436"/>
      <c r="M55" s="436"/>
      <c r="N55" s="436"/>
      <c r="O55" s="436"/>
    </row>
    <row r="56" spans="1:15" ht="14.25" x14ac:dyDescent="0.2">
      <c r="A56" s="441" t="s">
        <v>76</v>
      </c>
      <c r="B56" s="442"/>
      <c r="C56" s="224">
        <f t="shared" ref="C56:I56" si="6">SUM(C15:C48)</f>
        <v>0</v>
      </c>
      <c r="D56" s="224">
        <f t="shared" si="6"/>
        <v>0</v>
      </c>
      <c r="E56" s="224">
        <f t="shared" si="6"/>
        <v>0</v>
      </c>
      <c r="F56" s="224">
        <f t="shared" si="6"/>
        <v>0</v>
      </c>
      <c r="G56" s="224">
        <f t="shared" si="6"/>
        <v>0</v>
      </c>
      <c r="H56" s="224">
        <f t="shared" si="6"/>
        <v>0</v>
      </c>
      <c r="I56" s="224">
        <f t="shared" si="6"/>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7">G55-G56</f>
        <v>0</v>
      </c>
      <c r="H57" s="285">
        <f t="shared" si="7"/>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67</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13" activePane="bottomLeft" state="frozen"/>
      <selection pane="bottomLeft" activeCell="F54" sqref="F54:I54"/>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2.85546875" style="30" customWidth="1"/>
    <col min="16" max="16384" width="8.85546875" style="30"/>
  </cols>
  <sheetData>
    <row r="1" spans="1:15" ht="15" customHeight="1" x14ac:dyDescent="0.25">
      <c r="A1" s="479" t="s">
        <v>3</v>
      </c>
      <c r="B1" s="480"/>
      <c r="C1" s="481"/>
      <c r="D1" s="447" t="s">
        <v>4</v>
      </c>
      <c r="E1" s="448"/>
      <c r="F1" s="448"/>
      <c r="G1" s="448"/>
      <c r="H1" s="448"/>
      <c r="I1" s="448"/>
      <c r="J1" s="448"/>
      <c r="K1" s="448"/>
      <c r="L1" s="449"/>
      <c r="M1" s="450"/>
      <c r="N1" s="463" t="s">
        <v>111</v>
      </c>
      <c r="O1" s="464"/>
    </row>
    <row r="2" spans="1:15" ht="15" customHeight="1" thickBot="1" x14ac:dyDescent="0.3">
      <c r="A2" s="482" t="s">
        <v>5</v>
      </c>
      <c r="B2" s="483"/>
      <c r="C2" s="484"/>
      <c r="D2" s="451" t="s">
        <v>6</v>
      </c>
      <c r="E2" s="452"/>
      <c r="F2" s="452"/>
      <c r="G2" s="452"/>
      <c r="H2" s="452"/>
      <c r="I2" s="452"/>
      <c r="J2" s="452"/>
      <c r="K2" s="452"/>
      <c r="L2" s="453"/>
      <c r="M2" s="454"/>
      <c r="N2" s="465">
        <f>Apr!N2+1</f>
        <v>4</v>
      </c>
      <c r="O2" s="466"/>
    </row>
    <row r="3" spans="1:15" ht="14.25" x14ac:dyDescent="0.2">
      <c r="A3" s="467" t="s">
        <v>123</v>
      </c>
      <c r="B3" s="468"/>
      <c r="C3" s="468"/>
      <c r="D3" s="468"/>
      <c r="E3" s="468"/>
      <c r="F3" s="468"/>
      <c r="G3" s="468"/>
      <c r="H3" s="468"/>
      <c r="I3" s="469"/>
      <c r="J3" s="470" t="s">
        <v>124</v>
      </c>
      <c r="K3" s="478"/>
      <c r="L3" s="471"/>
      <c r="M3" s="470" t="s">
        <v>7</v>
      </c>
      <c r="N3" s="471"/>
      <c r="O3" s="55" t="s">
        <v>8</v>
      </c>
    </row>
    <row r="4" spans="1:15" ht="15.75" x14ac:dyDescent="0.25">
      <c r="A4" s="472" t="str">
        <f>Jan!A4:I4</f>
        <v>Your Name Here</v>
      </c>
      <c r="B4" s="473"/>
      <c r="C4" s="473"/>
      <c r="D4" s="473"/>
      <c r="E4" s="473"/>
      <c r="F4" s="473"/>
      <c r="G4" s="473"/>
      <c r="H4" s="473"/>
      <c r="I4" s="474"/>
      <c r="J4" s="496">
        <f>Jan!J4:L4</f>
        <v>0</v>
      </c>
      <c r="K4" s="497"/>
      <c r="L4" s="498"/>
      <c r="M4" s="255">
        <v>5</v>
      </c>
      <c r="N4" s="259" t="s">
        <v>87</v>
      </c>
      <c r="O4" s="218">
        <f>Jan!O4</f>
        <v>2020</v>
      </c>
    </row>
    <row r="5" spans="1:15" ht="13.9" customHeight="1" x14ac:dyDescent="0.2">
      <c r="A5" s="31"/>
      <c r="B5" s="32"/>
      <c r="C5" s="399" t="s">
        <v>112</v>
      </c>
      <c r="D5" s="400"/>
      <c r="E5" s="401"/>
      <c r="F5" s="33"/>
      <c r="G5" s="317"/>
      <c r="H5" s="317"/>
      <c r="I5" s="34"/>
      <c r="J5" s="35"/>
      <c r="K5" s="36"/>
      <c r="L5" s="37"/>
      <c r="M5" s="38" t="s">
        <v>119</v>
      </c>
      <c r="N5" s="39"/>
      <c r="O5" s="40"/>
    </row>
    <row r="6" spans="1:15" ht="14.25" customHeight="1" x14ac:dyDescent="0.2">
      <c r="A6" s="455" t="s">
        <v>170</v>
      </c>
      <c r="B6" s="389"/>
      <c r="C6" s="389"/>
      <c r="D6" s="389"/>
      <c r="E6" s="389"/>
      <c r="F6" s="389"/>
      <c r="G6" s="389"/>
      <c r="H6" s="389"/>
      <c r="I6" s="390"/>
      <c r="J6" s="494" t="s">
        <v>99</v>
      </c>
      <c r="K6" s="457"/>
      <c r="L6" s="457"/>
      <c r="M6" s="457"/>
      <c r="N6" s="457"/>
      <c r="O6" s="458"/>
    </row>
    <row r="7" spans="1:15" ht="17.25" customHeight="1" x14ac:dyDescent="0.2">
      <c r="A7" s="456"/>
      <c r="B7" s="392"/>
      <c r="C7" s="392"/>
      <c r="D7" s="392"/>
      <c r="E7" s="392"/>
      <c r="F7" s="392"/>
      <c r="G7" s="392"/>
      <c r="H7" s="392"/>
      <c r="I7" s="393"/>
      <c r="J7" s="495"/>
      <c r="K7" s="459"/>
      <c r="L7" s="459"/>
      <c r="M7" s="459"/>
      <c r="N7" s="459"/>
      <c r="O7" s="460"/>
    </row>
    <row r="8" spans="1:15" ht="33.75" x14ac:dyDescent="0.2">
      <c r="A8" s="121" t="s">
        <v>9</v>
      </c>
      <c r="B8" s="58"/>
      <c r="C8" s="42" t="s">
        <v>79</v>
      </c>
      <c r="D8" s="42" t="s">
        <v>10</v>
      </c>
      <c r="E8" s="42" t="s">
        <v>78</v>
      </c>
      <c r="F8" s="42" t="s">
        <v>11</v>
      </c>
      <c r="G8" s="320" t="s">
        <v>176</v>
      </c>
      <c r="H8" s="320" t="s">
        <v>177</v>
      </c>
      <c r="I8" s="43" t="s">
        <v>12</v>
      </c>
      <c r="J8" s="499"/>
      <c r="K8" s="461"/>
      <c r="L8" s="461"/>
      <c r="M8" s="461"/>
      <c r="N8" s="461"/>
      <c r="O8" s="462"/>
    </row>
    <row r="9" spans="1:15" ht="14.25" x14ac:dyDescent="0.2">
      <c r="A9" s="122" t="s">
        <v>80</v>
      </c>
      <c r="B9" s="123"/>
      <c r="C9" s="260">
        <f>Apr!C57</f>
        <v>0</v>
      </c>
      <c r="D9" s="260">
        <f>Apr!D57</f>
        <v>0</v>
      </c>
      <c r="E9" s="260">
        <f>Apr!E57</f>
        <v>0</v>
      </c>
      <c r="F9" s="260">
        <f>Apr!F57</f>
        <v>0</v>
      </c>
      <c r="G9" s="260">
        <f>Apr!G57</f>
        <v>0</v>
      </c>
      <c r="H9" s="260">
        <f>Apr!H57</f>
        <v>0</v>
      </c>
      <c r="I9" s="261">
        <f>Apr!I57</f>
        <v>0</v>
      </c>
      <c r="J9" s="268" t="s">
        <v>13</v>
      </c>
      <c r="K9" s="424" t="s">
        <v>14</v>
      </c>
      <c r="L9" s="425"/>
      <c r="M9" s="47" t="s">
        <v>15</v>
      </c>
      <c r="N9" s="274" t="s">
        <v>16</v>
      </c>
      <c r="O9" s="48"/>
    </row>
    <row r="10" spans="1:15" ht="14.25" x14ac:dyDescent="0.2">
      <c r="A10" s="122" t="s">
        <v>82</v>
      </c>
      <c r="B10" s="123"/>
      <c r="C10" s="45">
        <v>0</v>
      </c>
      <c r="D10" s="45">
        <v>0</v>
      </c>
      <c r="E10" s="49" t="s">
        <v>18</v>
      </c>
      <c r="F10" s="45">
        <v>0</v>
      </c>
      <c r="G10" s="45">
        <v>0</v>
      </c>
      <c r="H10" s="45">
        <v>0</v>
      </c>
      <c r="I10" s="51" t="s">
        <v>18</v>
      </c>
      <c r="J10" s="52" t="s">
        <v>19</v>
      </c>
      <c r="K10" s="53" t="s">
        <v>20</v>
      </c>
      <c r="L10" s="53" t="s">
        <v>21</v>
      </c>
      <c r="M10" s="54" t="s">
        <v>19</v>
      </c>
      <c r="N10" s="269" t="s">
        <v>22</v>
      </c>
      <c r="O10" s="55" t="s">
        <v>23</v>
      </c>
    </row>
    <row r="11" spans="1:15" ht="14.25" x14ac:dyDescent="0.2">
      <c r="A11" s="122" t="s">
        <v>81</v>
      </c>
      <c r="B11" s="123"/>
      <c r="C11" s="219">
        <f>C9-C10</f>
        <v>0</v>
      </c>
      <c r="D11" s="219">
        <f>D10+D9</f>
        <v>0</v>
      </c>
      <c r="E11" s="219">
        <f>E9</f>
        <v>0</v>
      </c>
      <c r="F11" s="219">
        <f>F9-F10</f>
        <v>0</v>
      </c>
      <c r="G11" s="219">
        <f>G9-G10</f>
        <v>0</v>
      </c>
      <c r="H11" s="219">
        <f>H9-H10</f>
        <v>0</v>
      </c>
      <c r="I11" s="262">
        <f>I9</f>
        <v>0</v>
      </c>
      <c r="J11" s="431" t="s">
        <v>71</v>
      </c>
      <c r="K11" s="431"/>
      <c r="L11" s="431"/>
      <c r="M11" s="425"/>
      <c r="N11" s="53" t="s">
        <v>70</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122</v>
      </c>
    </row>
    <row r="13" spans="1:15" ht="14.25" x14ac:dyDescent="0.2">
      <c r="A13" s="64" t="s">
        <v>26</v>
      </c>
      <c r="B13" s="223" t="str">
        <f t="shared" ref="B13:B17" si="0">IF(B14=" "," ",IF(DAY(B14)=1," ",B14-1))</f>
        <v xml:space="preserve"> </v>
      </c>
      <c r="C13" s="65" t="s">
        <v>193</v>
      </c>
      <c r="D13" s="45"/>
      <c r="E13" s="45"/>
      <c r="F13" s="45"/>
      <c r="G13" s="131"/>
      <c r="H13" s="131"/>
      <c r="I13" s="61"/>
      <c r="J13" s="68"/>
      <c r="K13" s="66"/>
      <c r="L13" s="66"/>
      <c r="M13" s="66"/>
      <c r="N13" s="116">
        <f t="shared" ref="N13:N42" si="1">ROUND(((M13-J13-(L13-K13))*24),2)</f>
        <v>0</v>
      </c>
      <c r="O13" s="67" t="s">
        <v>194</v>
      </c>
    </row>
    <row r="14" spans="1:15" ht="14.25" x14ac:dyDescent="0.2">
      <c r="A14" s="64" t="s">
        <v>27</v>
      </c>
      <c r="B14" s="223" t="str">
        <f t="shared" si="0"/>
        <v xml:space="preserve"> </v>
      </c>
      <c r="C14" s="65" t="s">
        <v>192</v>
      </c>
      <c r="D14" s="45"/>
      <c r="E14" s="45"/>
      <c r="F14" s="45"/>
      <c r="G14" s="131"/>
      <c r="H14" s="131"/>
      <c r="I14" s="61"/>
      <c r="J14" s="68"/>
      <c r="K14" s="66"/>
      <c r="L14" s="66"/>
      <c r="M14" s="66"/>
      <c r="N14" s="116">
        <f t="shared" si="1"/>
        <v>0</v>
      </c>
      <c r="O14" s="67" t="s">
        <v>195</v>
      </c>
    </row>
    <row r="15" spans="1:15" x14ac:dyDescent="0.25">
      <c r="A15" s="64" t="s">
        <v>28</v>
      </c>
      <c r="B15" s="223" t="str">
        <f t="shared" si="0"/>
        <v xml:space="preserve"> </v>
      </c>
      <c r="C15" s="65" t="s">
        <v>152</v>
      </c>
      <c r="D15" s="65"/>
      <c r="E15" s="65"/>
      <c r="F15" s="65"/>
      <c r="G15" s="45"/>
      <c r="H15" s="45"/>
      <c r="I15" s="163"/>
      <c r="J15" s="68"/>
      <c r="K15" s="66"/>
      <c r="L15" s="66"/>
      <c r="M15" s="66"/>
      <c r="N15" s="116">
        <f t="shared" si="1"/>
        <v>0</v>
      </c>
      <c r="O15" s="67" t="s">
        <v>153</v>
      </c>
    </row>
    <row r="16" spans="1:15" ht="14.25" x14ac:dyDescent="0.2">
      <c r="A16" s="64" t="s">
        <v>29</v>
      </c>
      <c r="B16" s="223" t="str">
        <f t="shared" si="0"/>
        <v xml:space="preserve"> </v>
      </c>
      <c r="C16" s="65" t="s">
        <v>145</v>
      </c>
      <c r="D16" s="45"/>
      <c r="E16" s="45"/>
      <c r="F16" s="45"/>
      <c r="G16" s="131"/>
      <c r="H16" s="131"/>
      <c r="I16" s="61"/>
      <c r="J16" s="68"/>
      <c r="K16" s="66"/>
      <c r="L16" s="66"/>
      <c r="M16" s="66"/>
      <c r="N16" s="116">
        <f t="shared" si="1"/>
        <v>0</v>
      </c>
      <c r="O16" s="67" t="s">
        <v>144</v>
      </c>
    </row>
    <row r="17" spans="1:15" ht="14.25" x14ac:dyDescent="0.2">
      <c r="A17" s="64" t="s">
        <v>30</v>
      </c>
      <c r="B17" s="223">
        <f t="shared" si="0"/>
        <v>1</v>
      </c>
      <c r="C17" s="45"/>
      <c r="D17" s="45"/>
      <c r="E17" s="45"/>
      <c r="F17" s="45"/>
      <c r="G17" s="131"/>
      <c r="H17" s="131"/>
      <c r="I17" s="61"/>
      <c r="J17" s="68"/>
      <c r="K17" s="66"/>
      <c r="L17" s="66"/>
      <c r="M17" s="66"/>
      <c r="N17" s="116">
        <f t="shared" si="1"/>
        <v>0</v>
      </c>
      <c r="O17" s="67"/>
    </row>
    <row r="18" spans="1:15" thickBot="1" x14ac:dyDescent="0.25">
      <c r="A18" s="69" t="s">
        <v>31</v>
      </c>
      <c r="B18" s="222">
        <f>IF(B19=" "," ",IF(DAY(B19)=1," ",B19-1))</f>
        <v>2</v>
      </c>
      <c r="C18" s="70"/>
      <c r="D18" s="70"/>
      <c r="E18" s="70"/>
      <c r="F18" s="70"/>
      <c r="G18" s="70"/>
      <c r="H18" s="70"/>
      <c r="I18" s="71"/>
      <c r="J18" s="72"/>
      <c r="K18" s="73"/>
      <c r="L18" s="73"/>
      <c r="M18" s="73"/>
      <c r="N18" s="117">
        <f t="shared" si="1"/>
        <v>0</v>
      </c>
      <c r="O18" s="67"/>
    </row>
    <row r="19" spans="1:15" thickBot="1" x14ac:dyDescent="0.25">
      <c r="A19" s="69" t="s">
        <v>32</v>
      </c>
      <c r="B19" s="222">
        <f>IF(B21=" "," ",IF(DAY(B21)=1," ",B21-1))</f>
        <v>3</v>
      </c>
      <c r="C19" s="70"/>
      <c r="D19" s="70"/>
      <c r="E19" s="70"/>
      <c r="F19" s="70"/>
      <c r="G19" s="70"/>
      <c r="H19" s="70"/>
      <c r="I19" s="71"/>
      <c r="J19" s="74"/>
      <c r="K19" s="75"/>
      <c r="L19" s="75"/>
      <c r="M19" s="75"/>
      <c r="N19" s="117">
        <f t="shared" si="1"/>
        <v>0</v>
      </c>
      <c r="O19" s="76" t="s">
        <v>72</v>
      </c>
    </row>
    <row r="20" spans="1:15" thickBot="1" x14ac:dyDescent="0.25">
      <c r="A20" s="77"/>
      <c r="B20" s="78"/>
      <c r="C20" s="79"/>
      <c r="D20" s="79"/>
      <c r="E20" s="79"/>
      <c r="F20" s="79"/>
      <c r="G20" s="79"/>
      <c r="H20" s="79"/>
      <c r="I20" s="80"/>
      <c r="J20" s="82"/>
      <c r="K20" s="82"/>
      <c r="L20" s="82"/>
      <c r="M20" s="277" t="s">
        <v>136</v>
      </c>
      <c r="N20" s="118">
        <f>SUM(N13:N19)</f>
        <v>0</v>
      </c>
      <c r="O20" s="120">
        <f>J4</f>
        <v>0</v>
      </c>
    </row>
    <row r="21" spans="1:15" ht="14.25" x14ac:dyDescent="0.2">
      <c r="A21" s="64" t="s">
        <v>26</v>
      </c>
      <c r="B21" s="223">
        <f t="shared" ref="B21:B26" si="2">B22-1</f>
        <v>4</v>
      </c>
      <c r="C21" s="45"/>
      <c r="D21" s="45"/>
      <c r="E21" s="45"/>
      <c r="F21" s="45"/>
      <c r="G21" s="131"/>
      <c r="H21" s="131"/>
      <c r="I21" s="61"/>
      <c r="J21" s="68"/>
      <c r="K21" s="66"/>
      <c r="L21" s="66"/>
      <c r="M21" s="66"/>
      <c r="N21" s="116">
        <f t="shared" si="1"/>
        <v>0</v>
      </c>
      <c r="O21" s="83"/>
    </row>
    <row r="22" spans="1:15" ht="14.25" x14ac:dyDescent="0.2">
      <c r="A22" s="64" t="s">
        <v>27</v>
      </c>
      <c r="B22" s="223">
        <f t="shared" si="2"/>
        <v>5</v>
      </c>
      <c r="C22" s="45"/>
      <c r="D22" s="45" t="s">
        <v>17</v>
      </c>
      <c r="E22" s="45"/>
      <c r="F22" s="45"/>
      <c r="G22" s="131"/>
      <c r="H22" s="131"/>
      <c r="I22" s="61"/>
      <c r="J22" s="68"/>
      <c r="K22" s="66"/>
      <c r="L22" s="66"/>
      <c r="M22" s="66"/>
      <c r="N22" s="116">
        <f t="shared" si="1"/>
        <v>0</v>
      </c>
      <c r="O22" s="67"/>
    </row>
    <row r="23" spans="1:15" ht="14.25" x14ac:dyDescent="0.2">
      <c r="A23" s="64" t="s">
        <v>28</v>
      </c>
      <c r="B23" s="223">
        <f t="shared" si="2"/>
        <v>6</v>
      </c>
      <c r="C23" s="45"/>
      <c r="D23" s="45"/>
      <c r="E23" s="45"/>
      <c r="F23" s="45"/>
      <c r="G23" s="131"/>
      <c r="H23" s="131"/>
      <c r="I23" s="61"/>
      <c r="J23" s="68"/>
      <c r="K23" s="66"/>
      <c r="L23" s="66"/>
      <c r="M23" s="66"/>
      <c r="N23" s="116">
        <f t="shared" si="1"/>
        <v>0</v>
      </c>
      <c r="O23" s="67"/>
    </row>
    <row r="24" spans="1:15" ht="14.25" x14ac:dyDescent="0.2">
      <c r="A24" s="64" t="s">
        <v>29</v>
      </c>
      <c r="B24" s="223">
        <f t="shared" si="2"/>
        <v>7</v>
      </c>
      <c r="C24" s="45"/>
      <c r="D24" s="45"/>
      <c r="E24" s="45"/>
      <c r="F24" s="45"/>
      <c r="G24" s="131"/>
      <c r="H24" s="131"/>
      <c r="I24" s="61"/>
      <c r="J24" s="68"/>
      <c r="K24" s="66"/>
      <c r="L24" s="66"/>
      <c r="M24" s="66"/>
      <c r="N24" s="116">
        <f t="shared" si="1"/>
        <v>0</v>
      </c>
      <c r="O24" s="67"/>
    </row>
    <row r="25" spans="1:15" ht="14.25" x14ac:dyDescent="0.2">
      <c r="A25" s="64" t="s">
        <v>30</v>
      </c>
      <c r="B25" s="223">
        <f t="shared" si="2"/>
        <v>8</v>
      </c>
      <c r="C25" s="45"/>
      <c r="D25" s="45"/>
      <c r="E25" s="45"/>
      <c r="F25" s="45"/>
      <c r="G25" s="131"/>
      <c r="H25" s="131"/>
      <c r="I25" s="61"/>
      <c r="J25" s="68"/>
      <c r="K25" s="66"/>
      <c r="L25" s="66"/>
      <c r="M25" s="66"/>
      <c r="N25" s="116">
        <f t="shared" si="1"/>
        <v>0</v>
      </c>
      <c r="O25" s="67"/>
    </row>
    <row r="26" spans="1:15" thickBot="1" x14ac:dyDescent="0.25">
      <c r="A26" s="69" t="s">
        <v>31</v>
      </c>
      <c r="B26" s="222">
        <f t="shared" si="2"/>
        <v>9</v>
      </c>
      <c r="C26" s="70"/>
      <c r="D26" s="70"/>
      <c r="E26" s="70"/>
      <c r="F26" s="70"/>
      <c r="G26" s="70"/>
      <c r="H26" s="70"/>
      <c r="I26" s="71"/>
      <c r="J26" s="72"/>
      <c r="K26" s="73"/>
      <c r="L26" s="73"/>
      <c r="M26" s="73"/>
      <c r="N26" s="117">
        <f t="shared" si="1"/>
        <v>0</v>
      </c>
      <c r="O26" s="67"/>
    </row>
    <row r="27" spans="1:15" thickBot="1" x14ac:dyDescent="0.25">
      <c r="A27" s="69" t="s">
        <v>32</v>
      </c>
      <c r="B27" s="222">
        <f>B29-1</f>
        <v>10</v>
      </c>
      <c r="C27" s="70"/>
      <c r="D27" s="70"/>
      <c r="E27" s="70"/>
      <c r="F27" s="70"/>
      <c r="G27" s="70"/>
      <c r="H27" s="70"/>
      <c r="I27" s="71"/>
      <c r="J27" s="72"/>
      <c r="K27" s="73"/>
      <c r="L27" s="73"/>
      <c r="M27" s="73"/>
      <c r="N27" s="117">
        <f t="shared" si="1"/>
        <v>0</v>
      </c>
      <c r="O27" s="174" t="s">
        <v>72</v>
      </c>
    </row>
    <row r="28" spans="1:15" thickBot="1" x14ac:dyDescent="0.25">
      <c r="A28" s="77"/>
      <c r="B28" s="78"/>
      <c r="C28" s="79"/>
      <c r="D28" s="79"/>
      <c r="E28" s="79"/>
      <c r="F28" s="79"/>
      <c r="G28" s="78"/>
      <c r="H28" s="78"/>
      <c r="I28" s="80"/>
      <c r="J28" s="82"/>
      <c r="K28" s="82"/>
      <c r="L28" s="82"/>
      <c r="M28" s="277" t="s">
        <v>136</v>
      </c>
      <c r="N28" s="118">
        <f>SUM(N21:N27)</f>
        <v>0</v>
      </c>
      <c r="O28" s="120">
        <f>J4</f>
        <v>0</v>
      </c>
    </row>
    <row r="29" spans="1:15" ht="14.25" x14ac:dyDescent="0.2">
      <c r="A29" s="64" t="s">
        <v>26</v>
      </c>
      <c r="B29" s="223">
        <f t="shared" ref="B29:B34" si="3">B30-1</f>
        <v>11</v>
      </c>
      <c r="C29" s="45"/>
      <c r="D29" s="45"/>
      <c r="E29" s="45"/>
      <c r="F29" s="45"/>
      <c r="G29" s="131"/>
      <c r="H29" s="131"/>
      <c r="I29" s="61" t="s">
        <v>17</v>
      </c>
      <c r="J29" s="68"/>
      <c r="K29" s="66"/>
      <c r="L29" s="66"/>
      <c r="M29" s="66"/>
      <c r="N29" s="116">
        <f t="shared" si="1"/>
        <v>0</v>
      </c>
      <c r="O29" s="83"/>
    </row>
    <row r="30" spans="1:15" ht="14.25" x14ac:dyDescent="0.2">
      <c r="A30" s="64" t="s">
        <v>27</v>
      </c>
      <c r="B30" s="223">
        <f t="shared" si="3"/>
        <v>12</v>
      </c>
      <c r="C30" s="45"/>
      <c r="D30" s="45"/>
      <c r="E30" s="45"/>
      <c r="F30" s="45"/>
      <c r="G30" s="131"/>
      <c r="H30" s="131"/>
      <c r="I30" s="61"/>
      <c r="J30" s="68"/>
      <c r="K30" s="66"/>
      <c r="L30" s="66"/>
      <c r="M30" s="66"/>
      <c r="N30" s="116">
        <f t="shared" si="1"/>
        <v>0</v>
      </c>
      <c r="O30" s="67"/>
    </row>
    <row r="31" spans="1:15" ht="14.25" x14ac:dyDescent="0.2">
      <c r="A31" s="64" t="s">
        <v>28</v>
      </c>
      <c r="B31" s="223">
        <f t="shared" si="3"/>
        <v>13</v>
      </c>
      <c r="C31" s="45"/>
      <c r="D31" s="45"/>
      <c r="E31" s="45"/>
      <c r="F31" s="45"/>
      <c r="G31" s="131"/>
      <c r="H31" s="131"/>
      <c r="I31" s="61"/>
      <c r="J31" s="68"/>
      <c r="K31" s="66"/>
      <c r="L31" s="66"/>
      <c r="M31" s="66"/>
      <c r="N31" s="116">
        <f t="shared" si="1"/>
        <v>0</v>
      </c>
      <c r="O31" s="67"/>
    </row>
    <row r="32" spans="1:15" ht="14.25" x14ac:dyDescent="0.2">
      <c r="A32" s="64" t="s">
        <v>29</v>
      </c>
      <c r="B32" s="223">
        <f t="shared" si="3"/>
        <v>14</v>
      </c>
      <c r="C32" s="45"/>
      <c r="D32" s="45"/>
      <c r="E32" s="45"/>
      <c r="F32" s="45"/>
      <c r="G32" s="131"/>
      <c r="H32" s="131"/>
      <c r="I32" s="61"/>
      <c r="J32" s="68"/>
      <c r="K32" s="66"/>
      <c r="L32" s="66"/>
      <c r="M32" s="66"/>
      <c r="N32" s="116">
        <f t="shared" si="1"/>
        <v>0</v>
      </c>
      <c r="O32" s="67"/>
    </row>
    <row r="33" spans="1:15" ht="14.25" x14ac:dyDescent="0.2">
      <c r="A33" s="64" t="s">
        <v>30</v>
      </c>
      <c r="B33" s="223">
        <f t="shared" si="3"/>
        <v>15</v>
      </c>
      <c r="C33" s="45"/>
      <c r="D33" s="45"/>
      <c r="E33" s="45"/>
      <c r="F33" s="45"/>
      <c r="G33" s="131"/>
      <c r="H33" s="131"/>
      <c r="I33" s="61"/>
      <c r="J33" s="68"/>
      <c r="K33" s="66"/>
      <c r="L33" s="66"/>
      <c r="M33" s="66"/>
      <c r="N33" s="116">
        <f t="shared" si="1"/>
        <v>0</v>
      </c>
      <c r="O33" s="67"/>
    </row>
    <row r="34" spans="1:15" thickBot="1" x14ac:dyDescent="0.25">
      <c r="A34" s="69" t="s">
        <v>31</v>
      </c>
      <c r="B34" s="222">
        <f t="shared" si="3"/>
        <v>16</v>
      </c>
      <c r="C34" s="70"/>
      <c r="D34" s="70"/>
      <c r="E34" s="70"/>
      <c r="F34" s="70"/>
      <c r="G34" s="70"/>
      <c r="H34" s="70"/>
      <c r="I34" s="71"/>
      <c r="J34" s="72"/>
      <c r="K34" s="73"/>
      <c r="L34" s="73"/>
      <c r="M34" s="73"/>
      <c r="N34" s="117">
        <f t="shared" si="1"/>
        <v>0</v>
      </c>
      <c r="O34" s="67"/>
    </row>
    <row r="35" spans="1:15" thickBot="1" x14ac:dyDescent="0.25">
      <c r="A35" s="69" t="s">
        <v>32</v>
      </c>
      <c r="B35" s="222">
        <f>B37-1</f>
        <v>17</v>
      </c>
      <c r="C35" s="70"/>
      <c r="D35" s="70"/>
      <c r="E35" s="70"/>
      <c r="F35" s="70"/>
      <c r="G35" s="70"/>
      <c r="H35" s="70"/>
      <c r="I35" s="71"/>
      <c r="J35" s="72"/>
      <c r="K35" s="73"/>
      <c r="L35" s="73"/>
      <c r="M35" s="73"/>
      <c r="N35" s="117">
        <f t="shared" si="1"/>
        <v>0</v>
      </c>
      <c r="O35" s="174" t="s">
        <v>72</v>
      </c>
    </row>
    <row r="36" spans="1:15" thickBot="1" x14ac:dyDescent="0.25">
      <c r="A36" s="77"/>
      <c r="B36" s="78"/>
      <c r="C36" s="79"/>
      <c r="D36" s="79"/>
      <c r="E36" s="79"/>
      <c r="F36" s="79"/>
      <c r="G36" s="78"/>
      <c r="H36" s="78"/>
      <c r="I36" s="80"/>
      <c r="J36" s="82"/>
      <c r="K36" s="82"/>
      <c r="L36" s="82"/>
      <c r="M36" s="277" t="s">
        <v>136</v>
      </c>
      <c r="N36" s="118">
        <f>SUM(N29:N35)</f>
        <v>0</v>
      </c>
      <c r="O36" s="120">
        <f>J4</f>
        <v>0</v>
      </c>
    </row>
    <row r="37" spans="1:15" ht="14.25" x14ac:dyDescent="0.2">
      <c r="A37" s="64" t="s">
        <v>26</v>
      </c>
      <c r="B37" s="223">
        <f t="shared" ref="B37:B42" si="4">B38-1</f>
        <v>18</v>
      </c>
      <c r="C37" s="45"/>
      <c r="D37" s="45"/>
      <c r="E37" s="45"/>
      <c r="F37" s="45"/>
      <c r="G37" s="45"/>
      <c r="H37" s="45"/>
      <c r="I37" s="61"/>
      <c r="J37" s="68"/>
      <c r="K37" s="66"/>
      <c r="L37" s="66"/>
      <c r="M37" s="66"/>
      <c r="N37" s="116">
        <f t="shared" si="1"/>
        <v>0</v>
      </c>
      <c r="O37" s="83"/>
    </row>
    <row r="38" spans="1:15" ht="14.25" x14ac:dyDescent="0.2">
      <c r="A38" s="64" t="s">
        <v>27</v>
      </c>
      <c r="B38" s="223">
        <f t="shared" si="4"/>
        <v>19</v>
      </c>
      <c r="C38" s="45"/>
      <c r="D38" s="45"/>
      <c r="E38" s="45"/>
      <c r="F38" s="45"/>
      <c r="G38" s="131"/>
      <c r="H38" s="131"/>
      <c r="I38" s="61"/>
      <c r="J38" s="68"/>
      <c r="K38" s="66"/>
      <c r="L38" s="66"/>
      <c r="M38" s="66"/>
      <c r="N38" s="116">
        <f t="shared" si="1"/>
        <v>0</v>
      </c>
      <c r="O38" s="67"/>
    </row>
    <row r="39" spans="1:15" ht="14.25" x14ac:dyDescent="0.2">
      <c r="A39" s="64" t="s">
        <v>28</v>
      </c>
      <c r="B39" s="223">
        <f t="shared" si="4"/>
        <v>20</v>
      </c>
      <c r="C39" s="45"/>
      <c r="D39" s="45"/>
      <c r="E39" s="45"/>
      <c r="F39" s="45"/>
      <c r="G39" s="131"/>
      <c r="H39" s="131"/>
      <c r="I39" s="61"/>
      <c r="J39" s="68"/>
      <c r="K39" s="66"/>
      <c r="L39" s="66"/>
      <c r="M39" s="66"/>
      <c r="N39" s="116">
        <f t="shared" si="1"/>
        <v>0</v>
      </c>
      <c r="O39" s="67"/>
    </row>
    <row r="40" spans="1:15" ht="14.25" x14ac:dyDescent="0.2">
      <c r="A40" s="64" t="s">
        <v>29</v>
      </c>
      <c r="B40" s="223">
        <f t="shared" si="4"/>
        <v>21</v>
      </c>
      <c r="C40" s="45"/>
      <c r="D40" s="45"/>
      <c r="E40" s="45"/>
      <c r="F40" s="45"/>
      <c r="G40" s="131"/>
      <c r="H40" s="131"/>
      <c r="I40" s="61"/>
      <c r="J40" s="68"/>
      <c r="K40" s="66"/>
      <c r="L40" s="66"/>
      <c r="M40" s="66"/>
      <c r="N40" s="116">
        <f t="shared" si="1"/>
        <v>0</v>
      </c>
      <c r="O40" s="67"/>
    </row>
    <row r="41" spans="1:15" ht="14.25" x14ac:dyDescent="0.2">
      <c r="A41" s="64" t="s">
        <v>30</v>
      </c>
      <c r="B41" s="223">
        <f t="shared" si="4"/>
        <v>22</v>
      </c>
      <c r="C41" s="45"/>
      <c r="D41" s="45" t="s">
        <v>17</v>
      </c>
      <c r="E41" s="45"/>
      <c r="F41" s="45"/>
      <c r="G41" s="131"/>
      <c r="H41" s="131"/>
      <c r="I41" s="61"/>
      <c r="J41" s="68"/>
      <c r="K41" s="66"/>
      <c r="L41" s="66"/>
      <c r="M41" s="66"/>
      <c r="N41" s="116">
        <f t="shared" si="1"/>
        <v>0</v>
      </c>
      <c r="O41" s="67"/>
    </row>
    <row r="42" spans="1:15" thickBot="1" x14ac:dyDescent="0.25">
      <c r="A42" s="69" t="s">
        <v>31</v>
      </c>
      <c r="B42" s="222">
        <f t="shared" si="4"/>
        <v>23</v>
      </c>
      <c r="C42" s="70"/>
      <c r="D42" s="70"/>
      <c r="E42" s="70"/>
      <c r="F42" s="70"/>
      <c r="G42" s="70"/>
      <c r="H42" s="70"/>
      <c r="I42" s="71"/>
      <c r="J42" s="72"/>
      <c r="K42" s="73"/>
      <c r="L42" s="73"/>
      <c r="M42" s="73"/>
      <c r="N42" s="117">
        <f t="shared" si="1"/>
        <v>0</v>
      </c>
      <c r="O42" s="67"/>
    </row>
    <row r="43" spans="1:15" thickBot="1" x14ac:dyDescent="0.25">
      <c r="A43" s="69" t="s">
        <v>32</v>
      </c>
      <c r="B43" s="222">
        <f>B45-1</f>
        <v>24</v>
      </c>
      <c r="C43" s="70"/>
      <c r="D43" s="70"/>
      <c r="E43" s="70"/>
      <c r="F43" s="70"/>
      <c r="G43" s="70"/>
      <c r="H43" s="70"/>
      <c r="I43" s="71"/>
      <c r="J43" s="72"/>
      <c r="K43" s="73"/>
      <c r="L43" s="73"/>
      <c r="M43" s="73"/>
      <c r="N43" s="117">
        <f>ROUND(((M43-J43-(L43-K43))*24),2)</f>
        <v>0</v>
      </c>
      <c r="O43" s="174" t="s">
        <v>72</v>
      </c>
    </row>
    <row r="44" spans="1:15" thickBot="1" x14ac:dyDescent="0.25">
      <c r="A44" s="77"/>
      <c r="B44" s="78"/>
      <c r="C44" s="79"/>
      <c r="D44" s="79"/>
      <c r="E44" s="79"/>
      <c r="F44" s="79"/>
      <c r="G44" s="78"/>
      <c r="H44" s="78"/>
      <c r="I44" s="80"/>
      <c r="J44" s="82"/>
      <c r="K44" s="82"/>
      <c r="L44" s="82"/>
      <c r="M44" s="277" t="s">
        <v>136</v>
      </c>
      <c r="N44" s="118">
        <f>SUM(N37:N43)</f>
        <v>0</v>
      </c>
      <c r="O44" s="120">
        <f>J4</f>
        <v>0</v>
      </c>
    </row>
    <row r="45" spans="1:15" ht="14.25" x14ac:dyDescent="0.2">
      <c r="A45" s="124" t="s">
        <v>26</v>
      </c>
      <c r="B45" s="220">
        <f>IF(B46=" ",IF(WEEKDAY(TABLE!$A$16)=TABLE!$B$13,TABLE!$A$16," "),B46-1)</f>
        <v>25</v>
      </c>
      <c r="C45" s="231"/>
      <c r="D45" s="125"/>
      <c r="E45" s="125"/>
      <c r="F45" s="125"/>
      <c r="G45" s="125"/>
      <c r="H45" s="125"/>
      <c r="I45" s="126" t="s">
        <v>50</v>
      </c>
      <c r="J45" s="127"/>
      <c r="K45" s="128"/>
      <c r="L45" s="128"/>
      <c r="M45" s="128"/>
      <c r="N45" s="143">
        <f t="shared" ref="N45" si="5">ROUND(((M45-J45-(L45-K45))*24),2)</f>
        <v>0</v>
      </c>
      <c r="O45" s="156" t="s">
        <v>51</v>
      </c>
    </row>
    <row r="46" spans="1:15" ht="14.25" x14ac:dyDescent="0.2">
      <c r="A46" s="64" t="s">
        <v>27</v>
      </c>
      <c r="B46" s="223">
        <f>IF(B47=" ",IF(WEEKDAY(TABLE!$A$16)=TABLE!$B$14,TABLE!$A$16," "),B47-1)</f>
        <v>26</v>
      </c>
      <c r="C46" s="65"/>
      <c r="D46" s="45"/>
      <c r="E46" s="45"/>
      <c r="F46" s="45"/>
      <c r="G46" s="131"/>
      <c r="H46" s="131"/>
      <c r="I46" s="61"/>
      <c r="J46" s="133"/>
      <c r="K46" s="66"/>
      <c r="L46" s="66"/>
      <c r="M46" s="66"/>
      <c r="N46" s="116">
        <f t="shared" ref="N46:N50" si="6">ROUND(((M46-J46-(L46-K46))*24),2)</f>
        <v>0</v>
      </c>
      <c r="O46" s="67"/>
    </row>
    <row r="47" spans="1:15" ht="14.25" x14ac:dyDescent="0.2">
      <c r="A47" s="64" t="s">
        <v>28</v>
      </c>
      <c r="B47" s="223">
        <f>IF(B48=" ",IF(WEEKDAY(TABLE!$A$16)=TABLE!$B$15,TABLE!$A$16," "),B48-1)</f>
        <v>27</v>
      </c>
      <c r="C47" s="65"/>
      <c r="D47" s="45"/>
      <c r="E47" s="45"/>
      <c r="F47" s="45"/>
      <c r="G47" s="131"/>
      <c r="H47" s="131"/>
      <c r="I47" s="61"/>
      <c r="J47" s="133"/>
      <c r="K47" s="66"/>
      <c r="L47" s="66"/>
      <c r="M47" s="66"/>
      <c r="N47" s="116">
        <f t="shared" si="6"/>
        <v>0</v>
      </c>
      <c r="O47" s="67"/>
    </row>
    <row r="48" spans="1:15" ht="14.25" x14ac:dyDescent="0.2">
      <c r="A48" s="64" t="s">
        <v>29</v>
      </c>
      <c r="B48" s="223">
        <f>IF(B49=" ",IF(WEEKDAY(TABLE!$A$16)=TABLE!$B$16,TABLE!$A$16," "),B49-1)</f>
        <v>28</v>
      </c>
      <c r="C48" s="65"/>
      <c r="D48" s="45"/>
      <c r="E48" s="45"/>
      <c r="F48" s="45"/>
      <c r="G48" s="131"/>
      <c r="H48" s="131"/>
      <c r="I48" s="61"/>
      <c r="J48" s="68"/>
      <c r="K48" s="66"/>
      <c r="L48" s="66"/>
      <c r="M48" s="66"/>
      <c r="N48" s="116">
        <f t="shared" si="6"/>
        <v>0</v>
      </c>
      <c r="O48" s="67"/>
    </row>
    <row r="49" spans="1:15" ht="14.25" x14ac:dyDescent="0.2">
      <c r="A49" s="64" t="s">
        <v>30</v>
      </c>
      <c r="B49" s="223">
        <f>IF(B50=" ",IF(WEEKDAY(TABLE!$A$16)=TABLE!$B$17,TABLE!$A$16," "),B50-1)</f>
        <v>29</v>
      </c>
      <c r="C49" s="45"/>
      <c r="D49" s="45"/>
      <c r="E49" s="45"/>
      <c r="F49" s="45"/>
      <c r="G49" s="131"/>
      <c r="H49" s="131"/>
      <c r="I49" s="61"/>
      <c r="J49" s="68"/>
      <c r="K49" s="66"/>
      <c r="L49" s="66"/>
      <c r="M49" s="66"/>
      <c r="N49" s="116">
        <f t="shared" si="6"/>
        <v>0</v>
      </c>
      <c r="O49" s="67"/>
    </row>
    <row r="50" spans="1:15" thickBot="1" x14ac:dyDescent="0.25">
      <c r="A50" s="69" t="s">
        <v>31</v>
      </c>
      <c r="B50" s="222">
        <f>IF(B51=" ",IF(WEEKDAY(TABLE!$A$16)=TABLE!$B$18,TABLE!$A$16," "),B51-1)</f>
        <v>30</v>
      </c>
      <c r="C50" s="70"/>
      <c r="D50" s="70"/>
      <c r="E50" s="70"/>
      <c r="F50" s="70"/>
      <c r="G50" s="70"/>
      <c r="H50" s="70"/>
      <c r="I50" s="71"/>
      <c r="J50" s="72"/>
      <c r="K50" s="73"/>
      <c r="L50" s="73"/>
      <c r="M50" s="73"/>
      <c r="N50" s="117">
        <f t="shared" si="6"/>
        <v>0</v>
      </c>
      <c r="O50" s="84"/>
    </row>
    <row r="51" spans="1:15" thickBot="1" x14ac:dyDescent="0.25">
      <c r="A51" s="69" t="s">
        <v>32</v>
      </c>
      <c r="B51" s="222">
        <v>31</v>
      </c>
      <c r="C51" s="70"/>
      <c r="D51" s="70"/>
      <c r="E51" s="70"/>
      <c r="F51" s="70"/>
      <c r="G51" s="70"/>
      <c r="H51" s="70"/>
      <c r="I51" s="71"/>
      <c r="J51" s="72"/>
      <c r="K51" s="73"/>
      <c r="L51" s="73"/>
      <c r="M51" s="73"/>
      <c r="N51" s="117">
        <f>ROUND(((M51-J51-(L51-K51))*24),2)</f>
        <v>0</v>
      </c>
      <c r="O51" s="174" t="s">
        <v>72</v>
      </c>
    </row>
    <row r="52" spans="1:15" thickBot="1" x14ac:dyDescent="0.25">
      <c r="A52" s="85"/>
      <c r="B52" s="86"/>
      <c r="C52" s="485" t="s">
        <v>33</v>
      </c>
      <c r="D52" s="486"/>
      <c r="E52" s="486"/>
      <c r="F52" s="487"/>
      <c r="G52" s="319"/>
      <c r="H52" s="319"/>
      <c r="I52" s="151"/>
      <c r="J52" s="81"/>
      <c r="K52" s="82"/>
      <c r="L52" s="82"/>
      <c r="M52" s="277" t="s">
        <v>136</v>
      </c>
      <c r="N52" s="118">
        <f>SUM(N45:N51)</f>
        <v>0</v>
      </c>
      <c r="O52" s="120">
        <f>J4-D53</f>
        <v>0</v>
      </c>
    </row>
    <row r="53" spans="1:15" ht="13.9" customHeight="1" x14ac:dyDescent="0.2">
      <c r="A53" s="441" t="s">
        <v>34</v>
      </c>
      <c r="B53" s="442"/>
      <c r="C53" s="312"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4" t="b">
        <f>IF(J4=40,"8.00",IF(J4=30,"6.00",IF(J4=20,"4.00",IF(J4=24,"4.8",IF(J4=25,"5.00",IF(J4=10,"2.00",IF(J4=15,"3.00",IF(J4=35,"7.00",IF(J4=29,"5.80",IF(J4=32,"6.40",IF(J4=27,"5.40",IF(J4=13,"2.60",IF(J4=36,"7.20",IF(J4=28,"5.60",IF(J4=22.5,"4.05",IF(J4=16,"3.20",IF(J4=8,"1.60")))))))))))))))))</f>
        <v>0</v>
      </c>
      <c r="E53" s="88">
        <v>0</v>
      </c>
      <c r="F53" s="89">
        <v>0</v>
      </c>
      <c r="G53" s="89">
        <v>0</v>
      </c>
      <c r="H53" s="89">
        <v>0</v>
      </c>
      <c r="I53" s="90">
        <v>0</v>
      </c>
      <c r="J53" s="490" t="s">
        <v>164</v>
      </c>
      <c r="K53" s="433"/>
      <c r="L53" s="433"/>
      <c r="M53" s="433"/>
      <c r="N53" s="433"/>
      <c r="O53" s="433"/>
    </row>
    <row r="54" spans="1:15" ht="14.25" x14ac:dyDescent="0.2">
      <c r="A54" s="445" t="s">
        <v>74</v>
      </c>
      <c r="B54" s="446"/>
      <c r="C54" s="313"/>
      <c r="D54" s="91" t="s">
        <v>18</v>
      </c>
      <c r="E54" s="91" t="s">
        <v>18</v>
      </c>
      <c r="F54" s="91" t="s">
        <v>18</v>
      </c>
      <c r="G54" s="91" t="s">
        <v>18</v>
      </c>
      <c r="H54" s="91" t="s">
        <v>18</v>
      </c>
      <c r="I54" s="91" t="s">
        <v>18</v>
      </c>
      <c r="J54" s="491"/>
      <c r="K54" s="436"/>
      <c r="L54" s="436"/>
      <c r="M54" s="436"/>
      <c r="N54" s="436"/>
      <c r="O54" s="436"/>
    </row>
    <row r="55" spans="1:15" ht="14.25" x14ac:dyDescent="0.2">
      <c r="A55" s="441" t="s">
        <v>75</v>
      </c>
      <c r="B55" s="442"/>
      <c r="C55" s="219">
        <f>C53+C11+C54</f>
        <v>0</v>
      </c>
      <c r="D55" s="219">
        <f t="shared" ref="D55:I55" si="7">D53+D11</f>
        <v>0</v>
      </c>
      <c r="E55" s="219">
        <f t="shared" si="7"/>
        <v>0</v>
      </c>
      <c r="F55" s="219">
        <f t="shared" si="7"/>
        <v>0</v>
      </c>
      <c r="G55" s="285">
        <f t="shared" si="7"/>
        <v>0</v>
      </c>
      <c r="H55" s="285">
        <f t="shared" si="7"/>
        <v>0</v>
      </c>
      <c r="I55" s="219">
        <f t="shared" si="7"/>
        <v>0</v>
      </c>
      <c r="J55" s="491"/>
      <c r="K55" s="436"/>
      <c r="L55" s="436"/>
      <c r="M55" s="436"/>
      <c r="N55" s="436"/>
      <c r="O55" s="436"/>
    </row>
    <row r="56" spans="1:15" ht="14.25" x14ac:dyDescent="0.2">
      <c r="A56" s="441" t="s">
        <v>76</v>
      </c>
      <c r="B56" s="442"/>
      <c r="C56" s="224">
        <f t="shared" ref="C56:I56" si="8">SUM(C17:C49)</f>
        <v>0</v>
      </c>
      <c r="D56" s="224">
        <f t="shared" si="8"/>
        <v>0</v>
      </c>
      <c r="E56" s="224">
        <f t="shared" si="8"/>
        <v>0</v>
      </c>
      <c r="F56" s="224">
        <f t="shared" si="8"/>
        <v>0</v>
      </c>
      <c r="G56" s="224">
        <f t="shared" si="8"/>
        <v>0</v>
      </c>
      <c r="H56" s="224">
        <f t="shared" si="8"/>
        <v>0</v>
      </c>
      <c r="I56" s="224">
        <f t="shared" si="8"/>
        <v>0</v>
      </c>
      <c r="J56" s="491"/>
      <c r="K56" s="436"/>
      <c r="L56" s="436"/>
      <c r="M56" s="436"/>
      <c r="N56" s="436"/>
      <c r="O56" s="436"/>
    </row>
    <row r="57" spans="1:15" ht="14.25" x14ac:dyDescent="0.2">
      <c r="A57" s="441" t="s">
        <v>77</v>
      </c>
      <c r="B57" s="442"/>
      <c r="C57" s="219">
        <f>C55-C56</f>
        <v>0</v>
      </c>
      <c r="D57" s="219">
        <f>D55-D56</f>
        <v>0</v>
      </c>
      <c r="E57" s="219">
        <f>E55-E56</f>
        <v>0</v>
      </c>
      <c r="F57" s="219">
        <f>F55-F56</f>
        <v>0</v>
      </c>
      <c r="G57" s="285">
        <f t="shared" ref="G57:H57" si="9">G55-G56</f>
        <v>0</v>
      </c>
      <c r="H57" s="285">
        <f t="shared" si="9"/>
        <v>0</v>
      </c>
      <c r="I57" s="219">
        <f>I55-I56</f>
        <v>0</v>
      </c>
      <c r="J57" s="491"/>
      <c r="K57" s="436"/>
      <c r="L57" s="436"/>
      <c r="M57" s="436"/>
      <c r="N57" s="436"/>
      <c r="O57" s="436"/>
    </row>
    <row r="58" spans="1:15" ht="13.9" customHeight="1" x14ac:dyDescent="0.2">
      <c r="A58" s="445" t="s">
        <v>9</v>
      </c>
      <c r="B58" s="446"/>
      <c r="C58" s="42" t="s">
        <v>79</v>
      </c>
      <c r="D58" s="42" t="s">
        <v>10</v>
      </c>
      <c r="E58" s="42" t="s">
        <v>78</v>
      </c>
      <c r="F58" s="42" t="s">
        <v>11</v>
      </c>
      <c r="G58" s="147" t="s">
        <v>178</v>
      </c>
      <c r="H58" s="147" t="s">
        <v>179</v>
      </c>
      <c r="I58" s="42" t="s">
        <v>12</v>
      </c>
      <c r="J58" s="492"/>
      <c r="K58" s="493"/>
      <c r="L58" s="493"/>
      <c r="M58" s="493"/>
      <c r="N58" s="493"/>
      <c r="O58" s="49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88">
        <f ca="1">NOW()</f>
        <v>43819.636442708332</v>
      </c>
      <c r="B60" s="48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59</v>
      </c>
      <c r="J61" s="111"/>
      <c r="K61" s="111"/>
      <c r="L61" s="112"/>
      <c r="M61" s="111"/>
      <c r="N61" s="107"/>
      <c r="O61" s="113"/>
    </row>
    <row r="62" spans="1:15" ht="14.25" x14ac:dyDescent="0.2">
      <c r="A62" s="67" t="s">
        <v>163</v>
      </c>
      <c r="B62" s="107"/>
      <c r="C62" s="108"/>
      <c r="D62" s="108"/>
      <c r="E62" s="108"/>
      <c r="F62" s="108"/>
      <c r="G62" s="108"/>
      <c r="H62" s="108"/>
      <c r="I62" s="110" t="s">
        <v>69</v>
      </c>
      <c r="J62" s="114"/>
      <c r="K62" s="114"/>
      <c r="L62" s="115"/>
      <c r="M62" s="114"/>
      <c r="N62" s="107"/>
      <c r="O62" s="113"/>
    </row>
  </sheetData>
  <mergeCells count="25">
    <mergeCell ref="K9:L9"/>
    <mergeCell ref="C52:F52"/>
    <mergeCell ref="A60:B60"/>
    <mergeCell ref="J11:M11"/>
    <mergeCell ref="A53:B53"/>
    <mergeCell ref="A54:B54"/>
    <mergeCell ref="A55:B55"/>
    <mergeCell ref="A56:B56"/>
    <mergeCell ref="A57:B57"/>
    <mergeCell ref="A58:B58"/>
    <mergeCell ref="J53:O58"/>
    <mergeCell ref="D1:M1"/>
    <mergeCell ref="D2:M2"/>
    <mergeCell ref="A6:I7"/>
    <mergeCell ref="J6:O8"/>
    <mergeCell ref="C5:E5"/>
    <mergeCell ref="N1:O1"/>
    <mergeCell ref="N2:O2"/>
    <mergeCell ref="A3:I3"/>
    <mergeCell ref="M3:N3"/>
    <mergeCell ref="A4:I4"/>
    <mergeCell ref="J4:L4"/>
    <mergeCell ref="J3:L3"/>
    <mergeCell ref="A1:C1"/>
    <mergeCell ref="A2:C2"/>
  </mergeCells>
  <pageMargins left="0.7" right="0.7" top="0.75" bottom="0.75" header="0.3" footer="0.3"/>
  <pageSetup scale="75"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NCAOC</cp:lastModifiedBy>
  <cp:lastPrinted>2019-12-11T18:12:29Z</cp:lastPrinted>
  <dcterms:created xsi:type="dcterms:W3CDTF">2013-12-12T21:52:06Z</dcterms:created>
  <dcterms:modified xsi:type="dcterms:W3CDTF">2019-12-20T20:18:35Z</dcterms:modified>
</cp:coreProperties>
</file>